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<sst xmlns="http://schemas.openxmlformats.org/spreadsheetml/2006/main" count="311" uniqueCount="173">
  <si>
    <t>№</t>
  </si>
  <si>
    <t>Обект</t>
  </si>
  <si>
    <t>§§</t>
  </si>
  <si>
    <t>ВСИЧКО:</t>
  </si>
  <si>
    <t>Общо бюджет</t>
  </si>
  <si>
    <t>Целева субсидия от РБ</t>
  </si>
  <si>
    <t>Държавна дейност</t>
  </si>
  <si>
    <t>Общинска дейност</t>
  </si>
  <si>
    <t>І.</t>
  </si>
  <si>
    <t>51-00</t>
  </si>
  <si>
    <t>52-02</t>
  </si>
  <si>
    <t>ІІ.</t>
  </si>
  <si>
    <t>VII.</t>
  </si>
  <si>
    <t>Собствени приходи</t>
  </si>
  <si>
    <t>52-06</t>
  </si>
  <si>
    <r>
      <t xml:space="preserve">Приложение </t>
    </r>
    <r>
      <rPr>
        <sz val="14"/>
        <rFont val="Symbol"/>
        <family val="1"/>
      </rPr>
      <t>N 4</t>
    </r>
  </si>
  <si>
    <t xml:space="preserve">    ПОИМЕНЕН СПИСЪК НА РАЗХОДИТЕ ЗА ФИНАНСИРАНЕ НА ИНВЕСТИЦИИ ЗА 2023 ГОДИНА</t>
  </si>
  <si>
    <t>52-01</t>
  </si>
  <si>
    <t>Компютърна конфигурация- ОА</t>
  </si>
  <si>
    <t>Компютър с принтер - ОА</t>
  </si>
  <si>
    <t>Принтер - 2бр. ОА</t>
  </si>
  <si>
    <t>52-03</t>
  </si>
  <si>
    <t>Климатик с. Мало Конаре</t>
  </si>
  <si>
    <t>Климатик с.Мокрище - 2бр.</t>
  </si>
  <si>
    <t>52-19</t>
  </si>
  <si>
    <t>Изграждане на ограда западна част ,двор на с.Братаница</t>
  </si>
  <si>
    <t>Функция 1 - Общо държавни служби</t>
  </si>
  <si>
    <t>Функция 3 - Образование</t>
  </si>
  <si>
    <t>Ремонт на ограда ОУ "Проф И. Батаклиев", Пазарджик ПО от п-ф 31-13</t>
  </si>
  <si>
    <t>Втори етап от реконструкция и основен ремонт  на корпус 1 и 2, пристройка на санитарни възли., ОУ с. Юнаците ПМС 262/2021 ПО от п-ф 31-18</t>
  </si>
  <si>
    <t>Ремонт на северна ограда на ОУ "Л. Каравелов" ПО от п-ф 31-13 от 2022г.</t>
  </si>
  <si>
    <t>Ремонт сграда в двора на ОУ Хр. Смирненски гр.Пазарджик от МК ПО от п-ф 61-01 2022г.</t>
  </si>
  <si>
    <t>Интерактивен дисплей, ДГ Слънчо п-ф 31-11</t>
  </si>
  <si>
    <t>Мултифункционално пос устройство, ОУ с.Огняново п-ф 31-11</t>
  </si>
  <si>
    <t>Принтер ,ДГ Здравец п-ф 31-11</t>
  </si>
  <si>
    <t>Лаптоп. ОУ Кирил и Методий гр. Пазарджик  п-ф 31-11</t>
  </si>
  <si>
    <t>Лаптоп, ДГ с. Ивайло п-ф 31-11</t>
  </si>
  <si>
    <t>Моторна косачка, ОУ с.Алеко п-ф 31-11</t>
  </si>
  <si>
    <t>Климатик, НУ Васил Левски гр. Пазарджик п-ф 31-11</t>
  </si>
  <si>
    <t>Циркулационна помпа, ОУ Хр. Смирненски п-ф 31-11</t>
  </si>
  <si>
    <t>Климатик ОУ Кл.Охридски гр. Пазарджик п-ф 31-11</t>
  </si>
  <si>
    <t>52-05</t>
  </si>
  <si>
    <t>Пекарна електрическа, ДГ Пролет п-ф 31-11</t>
  </si>
  <si>
    <t>Спирален миксер - тестомесачка, ДГ Пролет гр.Пазарджик п-ф 31-11</t>
  </si>
  <si>
    <t>Синтезатор, ОУ с.Огняново п-ф 31-11</t>
  </si>
  <si>
    <t>Холова гарнитура, НУ Васил Левски п-ф 31-11</t>
  </si>
  <si>
    <t>III.</t>
  </si>
  <si>
    <t>Функция 4 - Здравеопазване</t>
  </si>
  <si>
    <t>Апаратура и мулажи, ОА</t>
  </si>
  <si>
    <t>Реброразширители, ОА</t>
  </si>
  <si>
    <t>IV.</t>
  </si>
  <si>
    <t xml:space="preserve">Функция 5 - Социални дейности </t>
  </si>
  <si>
    <t>Компютърна конфигурация ЦНСТ, гр. Пазарджик от 31-11</t>
  </si>
  <si>
    <t>Конмпютърна конфигурация 3 бр.,Асистентска подкрепа</t>
  </si>
  <si>
    <t>Пристройка към клуб на пеносинера, с. Синитево</t>
  </si>
  <si>
    <t>Кислороден концентратор 2бр., Дом стари хора п-ф 31-11</t>
  </si>
  <si>
    <t>Вендинг машина - ДСД</t>
  </si>
  <si>
    <t>52-04</t>
  </si>
  <si>
    <t>Автомобил, Дом стари хора</t>
  </si>
  <si>
    <t>Пералня, Дом стари хора</t>
  </si>
  <si>
    <t>V.</t>
  </si>
  <si>
    <t>Функция 6- БКС и опазване на околна среда</t>
  </si>
  <si>
    <t>Ремонт ВиК система на ул.Ст. Караджа</t>
  </si>
  <si>
    <t>Ремонт на ул. Цар Калоян от бул. Стамболийски до бул. К. Величков</t>
  </si>
  <si>
    <t xml:space="preserve">Ремонт ул. Г.Гукро от ул.Васил Левски до ул.Ов. Соваджиан </t>
  </si>
  <si>
    <t>Ремонт ул. НП Константинов от ул. Гурко до ул. К. Честименски</t>
  </si>
  <si>
    <t>Ремонт ул. Васил Левски от ул. Г. Гурко до ул.Ст. Караджа</t>
  </si>
  <si>
    <t>Тракторна косачка кметство Ивайло</t>
  </si>
  <si>
    <t>Поливна система източна част о-в Свобода, гр. Пазарджик</t>
  </si>
  <si>
    <t>Моторен тример 12бр.</t>
  </si>
  <si>
    <t>Моторен трион 2бр. Пазар</t>
  </si>
  <si>
    <t>Ремарке за парк Острова</t>
  </si>
  <si>
    <t>Канализация по ул.1-ва и 6-та, с.Величково</t>
  </si>
  <si>
    <t>Канализация ул. 4-та и 10-та ,с. Драгор</t>
  </si>
  <si>
    <t>Изграждане на уличен водопровод с.Мокрище</t>
  </si>
  <si>
    <t>Паркоустройствен проект за обществена,зелена площ Градините на света,част от Парк- Остров Свобода по плана на гр.Пазарджик</t>
  </si>
  <si>
    <t>Вертикална планировка в парк, с.Звъничево</t>
  </si>
  <si>
    <t>Детски съоръжения, площадка парк Стадиона</t>
  </si>
  <si>
    <t>Изграждане детска площадка, с.Црънча ПО от дарение 2020г.</t>
  </si>
  <si>
    <t>Изграждане парк за отдих, с.Црънча ПО от дарение 2020г.</t>
  </si>
  <si>
    <t>Разширение с азот и фосфор ПСОВ гр.Пазарджик ПО 64-01</t>
  </si>
  <si>
    <t>Христиански кръст с.Црънча</t>
  </si>
  <si>
    <t>VI.</t>
  </si>
  <si>
    <t>Функция 7 - Физкултура и спорт</t>
  </si>
  <si>
    <t>Основен ремонт съществуваща сграда в Зоната на здравето ПМС 360/2020 ПО 31-18</t>
  </si>
  <si>
    <t>Външно кабелно захранване стадион Г.Бенковски гр.Пазарджик</t>
  </si>
  <si>
    <t>Изграждане ефектно осветление сз В.Левски</t>
  </si>
  <si>
    <t>Метална конструкция за табло ст.Бенковски</t>
  </si>
  <si>
    <t>Лед прожектори 6бр. Ст.Бенковски</t>
  </si>
  <si>
    <t>Помпа за помощни игрища ст.Бенковски</t>
  </si>
  <si>
    <t>Система за осветление ст.Бенковски</t>
  </si>
  <si>
    <t>Бойлер 2бр.</t>
  </si>
  <si>
    <t>Скрипец за сз Васил Левски</t>
  </si>
  <si>
    <t>ЛЕД табло за ст.Бенковски</t>
  </si>
  <si>
    <t>Двустранен кросоувър сз Васил Левски</t>
  </si>
  <si>
    <t>Пейка за фитнес сз Васил Левски</t>
  </si>
  <si>
    <t>Силови клетки 2бр сз Васил Левски</t>
  </si>
  <si>
    <t>Олимпийски комплект цветни дискове сз Васил Левски</t>
  </si>
  <si>
    <t>Комбиниран уред за фитнес, сз Васил Левски</t>
  </si>
  <si>
    <t>Дъмбел</t>
  </si>
  <si>
    <t>Вал за косилен апарат ст.Бенковски</t>
  </si>
  <si>
    <t>Функция 7.3 - Култура</t>
  </si>
  <si>
    <t>Климатик за детски хор, СОД</t>
  </si>
  <si>
    <t>Браилова машина, РИМ</t>
  </si>
  <si>
    <t xml:space="preserve">Принтер РИМ </t>
  </si>
  <si>
    <t>Ветрини за експозиция за движ. Култ. Цен. Зала Археология ПО от 61-01 МК 49440лв.</t>
  </si>
  <si>
    <t>55-03</t>
  </si>
  <si>
    <t>Изграждане на паметник Св.св Константин и Елена - дарение</t>
  </si>
  <si>
    <t>Изграждане православен параклис, с.Мало Конаре</t>
  </si>
  <si>
    <t xml:space="preserve">Ел. захранване СЗ Ив.Симеонов </t>
  </si>
  <si>
    <t>Функция 8- ДР по икономиката</t>
  </si>
  <si>
    <t>Бояджийска система. Пътна сигнализация, полагане на хоризонтална пътна маркировка</t>
  </si>
  <si>
    <t>Спортна площадка в кв. 351 с. Мало Конаре ПО 31-13</t>
  </si>
  <si>
    <t>Акордеон, Младежки дом гр.Пазарджик</t>
  </si>
  <si>
    <t>Уточнен план 2023 година</t>
  </si>
  <si>
    <t>Актуализация към 31.12.2023 година</t>
  </si>
  <si>
    <t>Обществена сграда, намираща се на ул. Неофит Бозвели, 29 - гр. Пазарджик, ПМС 400/2020 ф.122 ПО 3118</t>
  </si>
  <si>
    <t>Преустройство на част от сграда от ет.2 ДГ Калина Малина п-ф 3111</t>
  </si>
  <si>
    <t>Атлас и помагала с учебни интерактивни дейности ОУ Главиница ФО-52</t>
  </si>
  <si>
    <t>53-01</t>
  </si>
  <si>
    <t>Интерактивни уроци с аудиовизуално съдържание ОУ Главиница ФО-52</t>
  </si>
  <si>
    <t>Покупка на имот с.Сбор</t>
  </si>
  <si>
    <t>54-00</t>
  </si>
  <si>
    <t>Покупка на имот от ПИ 55155.5508.456 гр.Пазарджик</t>
  </si>
  <si>
    <t>Конфигуриране и инсталация на защитна стена -ет.14 ОА</t>
  </si>
  <si>
    <t>Възстановени средства от лаптоп</t>
  </si>
  <si>
    <t>Смартфон ОА</t>
  </si>
  <si>
    <t>Преносим компютър ДГ Слънчо - 2бр.</t>
  </si>
  <si>
    <t>Компютър - 2бр. ДГ В.Терешкова</t>
  </si>
  <si>
    <t>Климатик ДГ с.Мало Конаре</t>
  </si>
  <si>
    <t>Система за видеонаблюдение ДГ Слънчо</t>
  </si>
  <si>
    <t>Климатик -2бр. ДГ Паталеница</t>
  </si>
  <si>
    <t>Електрическа пекарна 2бр. ДГ Здравец</t>
  </si>
  <si>
    <t>Стерилизатор 6бр. ДГ Здравец</t>
  </si>
  <si>
    <t>Ел.котлон ДГ с.Ивайло</t>
  </si>
  <si>
    <t>Комбинирано детско съоражение-пързалка,къща,панел, ДГ Слънчо п-ф 31-11</t>
  </si>
  <si>
    <t>Беседка ДГ Ивайло</t>
  </si>
  <si>
    <t>Комбинирано детско съоръжение ДГ с.Ивайло</t>
  </si>
  <si>
    <t>Лаптоп НУ В.Левски Пазарджик</t>
  </si>
  <si>
    <t>Интерактивен диспей НУ В.Левски Пазарджик</t>
  </si>
  <si>
    <t>Компютърна конфигурация 15бр. ОУ Кл. Охридски Пазарджик</t>
  </si>
  <si>
    <t>Интерактивна дъска ОУ Л.Каравелов ФО-52</t>
  </si>
  <si>
    <t xml:space="preserve">Лаптоп ОУ Л.Каравелов </t>
  </si>
  <si>
    <t>Компютърна конфигурация ОУ Хр.Ботев Пазарджик</t>
  </si>
  <si>
    <t>Тъчдисплей ЕГ Б.Брехт ФО-52</t>
  </si>
  <si>
    <t>Компютър ЕГ Б.Брехт ФО-52</t>
  </si>
  <si>
    <t>Климатична система 5бр., ОУ с. Алеко п-ф 31-11</t>
  </si>
  <si>
    <t>Климатик ОУ с.Сарая</t>
  </si>
  <si>
    <t>Мултифункционално устройство-копир.;скенер;принтер ОУ Л. Каравелов</t>
  </si>
  <si>
    <t>Миксер с усилвател ОУ Л.Каравелов ФО-53</t>
  </si>
  <si>
    <t>Видеокамера ОУ с.Паталеница ФО-53</t>
  </si>
  <si>
    <t>Диван ОУ Сарая ФО-52</t>
  </si>
  <si>
    <t>Гардеробна секция НУ Черногорово</t>
  </si>
  <si>
    <t>Фотоапарат ПМГ К.Величков</t>
  </si>
  <si>
    <t>Библиотека ОУ Батаклиев ФО-52</t>
  </si>
  <si>
    <t>Библиотечна секциа ОУ с.Ивайло ФО-52</t>
  </si>
  <si>
    <t>Акордеон ОУ с.Паталеница ФО-53</t>
  </si>
  <si>
    <t>Навес тип барбекю ОУ с.Звъничево</t>
  </si>
  <si>
    <t>Сценична концертна сцена ОУ Смирненски ФО-53</t>
  </si>
  <si>
    <t>Климатици 10бр. За клубове на пенсионера</t>
  </si>
  <si>
    <t>Самопочистващ модул</t>
  </si>
  <si>
    <t>Парен котел</t>
  </si>
  <si>
    <t>Ел. лифтер</t>
  </si>
  <si>
    <t>Мембранен разширителен съд</t>
  </si>
  <si>
    <t>Компютърна конфигурация 6бр., Дом стари хора</t>
  </si>
  <si>
    <t>Водопровод по ул.8 и 38 с.Братаница</t>
  </si>
  <si>
    <t>Моторна косачка,Пазар</t>
  </si>
  <si>
    <t>Кът за отдих с.Добровница</t>
  </si>
  <si>
    <t>Тенис маса СЗ Васил Левски</t>
  </si>
  <si>
    <t>Изграждане ДГ с.Главиница ПМС 285/12.04.2023 от 31-18</t>
  </si>
  <si>
    <t>Изграждане на  физкултурен салон на ОУ „Проф. Ив. Батаклиев“, гр. Пазарджик ПО от ПМС п-ф 61-01</t>
  </si>
  <si>
    <t>ВиК на ул. Н.П. Константинов - от ул.Г.Гукро до ул. К. Честименски 31-13</t>
  </si>
  <si>
    <t>Беседки 2бр. БМ СПЖФНСИ</t>
  </si>
</sst>
</file>

<file path=xl/styles.xml><?xml version="1.0" encoding="utf-8"?>
<styleSheet xmlns="http://schemas.openxmlformats.org/spreadsheetml/2006/main">
  <numFmts count="2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#,##0.00\ &quot;лв.&quot;"/>
  </numFmts>
  <fonts count="54">
    <font>
      <sz val="10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4"/>
      <name val="Arial"/>
      <family val="2"/>
    </font>
    <font>
      <sz val="14"/>
      <name val="Symbol"/>
      <family val="1"/>
    </font>
    <font>
      <b/>
      <sz val="12"/>
      <name val="Arial"/>
      <family val="2"/>
    </font>
    <font>
      <b/>
      <sz val="12"/>
      <color indexed="8"/>
      <name val="Times New Roman"/>
      <family val="1"/>
    </font>
    <font>
      <b/>
      <sz val="14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3" tint="0.7999799847602844"/>
        <bgColor indexed="64"/>
      </patternFill>
    </fill>
  </fills>
  <borders count="4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29" borderId="6" applyNumberFormat="0" applyAlignment="0" applyProtection="0"/>
    <xf numFmtId="0" fontId="46" fillId="29" borderId="2" applyNumberFormat="0" applyAlignment="0" applyProtection="0"/>
    <xf numFmtId="0" fontId="47" fillId="30" borderId="7" applyNumberFormat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</cellStyleXfs>
  <cellXfs count="1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3" fontId="4" fillId="0" borderId="0" xfId="0" applyNumberFormat="1" applyFont="1" applyAlignment="1">
      <alignment horizontal="center" vertical="center"/>
    </xf>
    <xf numFmtId="3" fontId="0" fillId="0" borderId="0" xfId="0" applyNumberFormat="1" applyAlignment="1">
      <alignment/>
    </xf>
    <xf numFmtId="49" fontId="5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3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3" fontId="3" fillId="0" borderId="10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/>
    </xf>
    <xf numFmtId="49" fontId="9" fillId="0" borderId="13" xfId="0" applyNumberFormat="1" applyFont="1" applyFill="1" applyBorder="1" applyAlignment="1">
      <alignment horizontal="center" vertical="center" wrapText="1"/>
    </xf>
    <xf numFmtId="49" fontId="9" fillId="0" borderId="13" xfId="0" applyNumberFormat="1" applyFont="1" applyBorder="1" applyAlignment="1">
      <alignment horizontal="center"/>
    </xf>
    <xf numFmtId="0" fontId="0" fillId="0" borderId="0" xfId="0" applyFill="1" applyAlignment="1">
      <alignment/>
    </xf>
    <xf numFmtId="49" fontId="3" fillId="0" borderId="11" xfId="0" applyNumberFormat="1" applyFont="1" applyBorder="1" applyAlignment="1">
      <alignment horizontal="center" vertical="center" wrapText="1"/>
    </xf>
    <xf numFmtId="3" fontId="3" fillId="0" borderId="14" xfId="0" applyNumberFormat="1" applyFont="1" applyBorder="1" applyAlignment="1">
      <alignment horizontal="center" vertical="center" wrapText="1"/>
    </xf>
    <xf numFmtId="3" fontId="3" fillId="0" borderId="15" xfId="0" applyNumberFormat="1" applyFont="1" applyBorder="1" applyAlignment="1">
      <alignment horizontal="center" vertical="center" wrapText="1"/>
    </xf>
    <xf numFmtId="3" fontId="2" fillId="0" borderId="16" xfId="0" applyNumberFormat="1" applyFont="1" applyFill="1" applyBorder="1" applyAlignment="1">
      <alignment/>
    </xf>
    <xf numFmtId="3" fontId="3" fillId="0" borderId="17" xfId="0" applyNumberFormat="1" applyFont="1" applyBorder="1" applyAlignment="1">
      <alignment horizontal="center" vertical="center" wrapText="1"/>
    </xf>
    <xf numFmtId="3" fontId="2" fillId="0" borderId="18" xfId="0" applyNumberFormat="1" applyFont="1" applyFill="1" applyBorder="1" applyAlignment="1">
      <alignment/>
    </xf>
    <xf numFmtId="3" fontId="7" fillId="0" borderId="19" xfId="0" applyNumberFormat="1" applyFont="1" applyFill="1" applyBorder="1" applyAlignment="1">
      <alignment/>
    </xf>
    <xf numFmtId="0" fontId="0" fillId="0" borderId="18" xfId="0" applyFill="1" applyBorder="1" applyAlignment="1">
      <alignment/>
    </xf>
    <xf numFmtId="3" fontId="7" fillId="0" borderId="19" xfId="0" applyNumberFormat="1" applyFont="1" applyBorder="1" applyAlignment="1">
      <alignment/>
    </xf>
    <xf numFmtId="49" fontId="9" fillId="0" borderId="20" xfId="0" applyNumberFormat="1" applyFont="1" applyFill="1" applyBorder="1" applyAlignment="1">
      <alignment vertical="center" wrapText="1"/>
    </xf>
    <xf numFmtId="3" fontId="3" fillId="0" borderId="21" xfId="0" applyNumberFormat="1" applyFont="1" applyFill="1" applyBorder="1" applyAlignment="1">
      <alignment vertical="center" wrapText="1"/>
    </xf>
    <xf numFmtId="3" fontId="3" fillId="0" borderId="22" xfId="0" applyNumberFormat="1" applyFont="1" applyFill="1" applyBorder="1" applyAlignment="1">
      <alignment vertical="center" wrapText="1"/>
    </xf>
    <xf numFmtId="3" fontId="3" fillId="0" borderId="12" xfId="0" applyNumberFormat="1" applyFont="1" applyFill="1" applyBorder="1" applyAlignment="1">
      <alignment wrapText="1"/>
    </xf>
    <xf numFmtId="3" fontId="14" fillId="0" borderId="0" xfId="0" applyNumberFormat="1" applyFont="1" applyAlignment="1">
      <alignment/>
    </xf>
    <xf numFmtId="3" fontId="3" fillId="0" borderId="13" xfId="0" applyNumberFormat="1" applyFont="1" applyFill="1" applyBorder="1" applyAlignment="1">
      <alignment vertical="center" wrapText="1"/>
    </xf>
    <xf numFmtId="3" fontId="2" fillId="33" borderId="13" xfId="0" applyNumberFormat="1" applyFont="1" applyFill="1" applyBorder="1" applyAlignment="1">
      <alignment vertical="center" wrapText="1"/>
    </xf>
    <xf numFmtId="3" fontId="2" fillId="33" borderId="12" xfId="0" applyNumberFormat="1" applyFont="1" applyFill="1" applyBorder="1" applyAlignment="1">
      <alignment vertical="center" wrapText="1"/>
    </xf>
    <xf numFmtId="3" fontId="9" fillId="33" borderId="13" xfId="0" applyNumberFormat="1" applyFont="1" applyFill="1" applyBorder="1" applyAlignment="1">
      <alignment horizontal="center" vertical="center"/>
    </xf>
    <xf numFmtId="49" fontId="9" fillId="33" borderId="13" xfId="0" applyNumberFormat="1" applyFont="1" applyFill="1" applyBorder="1" applyAlignment="1">
      <alignment horizontal="center" vertical="center" wrapText="1"/>
    </xf>
    <xf numFmtId="3" fontId="3" fillId="33" borderId="20" xfId="0" applyNumberFormat="1" applyFont="1" applyFill="1" applyBorder="1" applyAlignment="1">
      <alignment vertical="center" wrapText="1"/>
    </xf>
    <xf numFmtId="3" fontId="3" fillId="33" borderId="13" xfId="0" applyNumberFormat="1" applyFont="1" applyFill="1" applyBorder="1" applyAlignment="1">
      <alignment vertical="center" wrapText="1"/>
    </xf>
    <xf numFmtId="3" fontId="3" fillId="33" borderId="11" xfId="0" applyNumberFormat="1" applyFont="1" applyFill="1" applyBorder="1" applyAlignment="1">
      <alignment vertical="center" wrapText="1"/>
    </xf>
    <xf numFmtId="3" fontId="2" fillId="33" borderId="13" xfId="0" applyNumberFormat="1" applyFont="1" applyFill="1" applyBorder="1" applyAlignment="1">
      <alignment horizontal="center" vertical="center"/>
    </xf>
    <xf numFmtId="3" fontId="3" fillId="33" borderId="13" xfId="0" applyNumberFormat="1" applyFont="1" applyFill="1" applyBorder="1" applyAlignment="1">
      <alignment horizontal="center" vertical="center"/>
    </xf>
    <xf numFmtId="0" fontId="16" fillId="33" borderId="13" xfId="0" applyFont="1" applyFill="1" applyBorder="1" applyAlignment="1">
      <alignment wrapText="1"/>
    </xf>
    <xf numFmtId="49" fontId="3" fillId="33" borderId="13" xfId="0" applyNumberFormat="1" applyFont="1" applyFill="1" applyBorder="1" applyAlignment="1">
      <alignment horizontal="center" vertical="center" wrapText="1"/>
    </xf>
    <xf numFmtId="3" fontId="3" fillId="33" borderId="12" xfId="0" applyNumberFormat="1" applyFont="1" applyFill="1" applyBorder="1" applyAlignment="1">
      <alignment vertical="center" wrapText="1"/>
    </xf>
    <xf numFmtId="3" fontId="3" fillId="33" borderId="12" xfId="0" applyNumberFormat="1" applyFont="1" applyFill="1" applyBorder="1" applyAlignment="1">
      <alignment/>
    </xf>
    <xf numFmtId="3" fontId="3" fillId="33" borderId="16" xfId="0" applyNumberFormat="1" applyFont="1" applyFill="1" applyBorder="1" applyAlignment="1">
      <alignment/>
    </xf>
    <xf numFmtId="3" fontId="9" fillId="0" borderId="12" xfId="0" applyNumberFormat="1" applyFont="1" applyFill="1" applyBorder="1" applyAlignment="1">
      <alignment/>
    </xf>
    <xf numFmtId="3" fontId="9" fillId="0" borderId="16" xfId="0" applyNumberFormat="1" applyFont="1" applyFill="1" applyBorder="1" applyAlignment="1">
      <alignment/>
    </xf>
    <xf numFmtId="3" fontId="2" fillId="0" borderId="13" xfId="0" applyNumberFormat="1" applyFont="1" applyFill="1" applyBorder="1" applyAlignment="1">
      <alignment wrapText="1"/>
    </xf>
    <xf numFmtId="3" fontId="3" fillId="0" borderId="13" xfId="0" applyNumberFormat="1" applyFont="1" applyFill="1" applyBorder="1" applyAlignment="1">
      <alignment wrapText="1"/>
    </xf>
    <xf numFmtId="3" fontId="2" fillId="0" borderId="13" xfId="0" applyNumberFormat="1" applyFont="1" applyFill="1" applyBorder="1" applyAlignment="1">
      <alignment/>
    </xf>
    <xf numFmtId="3" fontId="5" fillId="0" borderId="13" xfId="0" applyNumberFormat="1" applyFont="1" applyBorder="1" applyAlignment="1">
      <alignment/>
    </xf>
    <xf numFmtId="3" fontId="16" fillId="33" borderId="13" xfId="0" applyNumberFormat="1" applyFont="1" applyFill="1" applyBorder="1" applyAlignment="1">
      <alignment/>
    </xf>
    <xf numFmtId="3" fontId="3" fillId="33" borderId="13" xfId="0" applyNumberFormat="1" applyFont="1" applyFill="1" applyBorder="1" applyAlignment="1">
      <alignment/>
    </xf>
    <xf numFmtId="3" fontId="12" fillId="0" borderId="13" xfId="0" applyNumberFormat="1" applyFont="1" applyFill="1" applyBorder="1" applyAlignment="1">
      <alignment/>
    </xf>
    <xf numFmtId="3" fontId="9" fillId="0" borderId="13" xfId="0" applyNumberFormat="1" applyFont="1" applyFill="1" applyBorder="1" applyAlignment="1">
      <alignment/>
    </xf>
    <xf numFmtId="3" fontId="9" fillId="0" borderId="19" xfId="0" applyNumberFormat="1" applyFont="1" applyFill="1" applyBorder="1" applyAlignment="1">
      <alignment/>
    </xf>
    <xf numFmtId="3" fontId="9" fillId="0" borderId="18" xfId="0" applyNumberFormat="1" applyFont="1" applyFill="1" applyBorder="1" applyAlignment="1">
      <alignment/>
    </xf>
    <xf numFmtId="0" fontId="12" fillId="0" borderId="0" xfId="0" applyFont="1" applyAlignment="1">
      <alignment/>
    </xf>
    <xf numFmtId="3" fontId="13" fillId="0" borderId="18" xfId="0" applyNumberFormat="1" applyFont="1" applyFill="1" applyBorder="1" applyAlignment="1">
      <alignment/>
    </xf>
    <xf numFmtId="0" fontId="3" fillId="33" borderId="13" xfId="0" applyFont="1" applyFill="1" applyBorder="1" applyAlignment="1">
      <alignment wrapText="1"/>
    </xf>
    <xf numFmtId="49" fontId="3" fillId="33" borderId="13" xfId="0" applyNumberFormat="1" applyFont="1" applyFill="1" applyBorder="1" applyAlignment="1">
      <alignment horizontal="center"/>
    </xf>
    <xf numFmtId="3" fontId="3" fillId="33" borderId="19" xfId="0" applyNumberFormat="1" applyFont="1" applyFill="1" applyBorder="1" applyAlignment="1">
      <alignment/>
    </xf>
    <xf numFmtId="3" fontId="3" fillId="33" borderId="18" xfId="0" applyNumberFormat="1" applyFont="1" applyFill="1" applyBorder="1" applyAlignment="1">
      <alignment/>
    </xf>
    <xf numFmtId="49" fontId="9" fillId="0" borderId="13" xfId="0" applyNumberFormat="1" applyFont="1" applyFill="1" applyBorder="1" applyAlignment="1">
      <alignment horizontal="center"/>
    </xf>
    <xf numFmtId="3" fontId="3" fillId="33" borderId="23" xfId="0" applyNumberFormat="1" applyFont="1" applyFill="1" applyBorder="1" applyAlignment="1">
      <alignment vertical="center" wrapText="1"/>
    </xf>
    <xf numFmtId="3" fontId="9" fillId="33" borderId="13" xfId="0" applyNumberFormat="1" applyFont="1" applyFill="1" applyBorder="1" applyAlignment="1">
      <alignment vertical="center" wrapText="1"/>
    </xf>
    <xf numFmtId="3" fontId="9" fillId="33" borderId="12" xfId="0" applyNumberFormat="1" applyFont="1" applyFill="1" applyBorder="1" applyAlignment="1">
      <alignment vertical="center" wrapText="1"/>
    </xf>
    <xf numFmtId="3" fontId="3" fillId="33" borderId="20" xfId="0" applyNumberFormat="1" applyFont="1" applyFill="1" applyBorder="1" applyAlignment="1">
      <alignment horizontal="center" vertical="center"/>
    </xf>
    <xf numFmtId="49" fontId="9" fillId="33" borderId="20" xfId="0" applyNumberFormat="1" applyFont="1" applyFill="1" applyBorder="1" applyAlignment="1">
      <alignment vertical="center" wrapText="1"/>
    </xf>
    <xf numFmtId="3" fontId="3" fillId="33" borderId="16" xfId="0" applyNumberFormat="1" applyFont="1" applyFill="1" applyBorder="1" applyAlignment="1">
      <alignment wrapText="1"/>
    </xf>
    <xf numFmtId="3" fontId="3" fillId="33" borderId="10" xfId="0" applyNumberFormat="1" applyFont="1" applyFill="1" applyBorder="1" applyAlignment="1">
      <alignment horizontal="center" vertical="center" wrapText="1"/>
    </xf>
    <xf numFmtId="3" fontId="3" fillId="33" borderId="12" xfId="0" applyNumberFormat="1" applyFont="1" applyFill="1" applyBorder="1" applyAlignment="1">
      <alignment wrapText="1"/>
    </xf>
    <xf numFmtId="3" fontId="3" fillId="33" borderId="19" xfId="0" applyNumberFormat="1" applyFont="1" applyFill="1" applyBorder="1" applyAlignment="1">
      <alignment wrapText="1"/>
    </xf>
    <xf numFmtId="3" fontId="3" fillId="33" borderId="18" xfId="0" applyNumberFormat="1" applyFont="1" applyFill="1" applyBorder="1" applyAlignment="1">
      <alignment wrapText="1"/>
    </xf>
    <xf numFmtId="49" fontId="3" fillId="33" borderId="11" xfId="0" applyNumberFormat="1" applyFont="1" applyFill="1" applyBorder="1" applyAlignment="1">
      <alignment horizontal="center" vertical="center" wrapText="1"/>
    </xf>
    <xf numFmtId="3" fontId="3" fillId="33" borderId="11" xfId="0" applyNumberFormat="1" applyFont="1" applyFill="1" applyBorder="1" applyAlignment="1">
      <alignment wrapText="1"/>
    </xf>
    <xf numFmtId="3" fontId="2" fillId="33" borderId="20" xfId="0" applyNumberFormat="1" applyFont="1" applyFill="1" applyBorder="1" applyAlignment="1">
      <alignment vertical="center" wrapText="1"/>
    </xf>
    <xf numFmtId="3" fontId="2" fillId="33" borderId="23" xfId="0" applyNumberFormat="1" applyFont="1" applyFill="1" applyBorder="1" applyAlignment="1">
      <alignment vertical="center" wrapText="1"/>
    </xf>
    <xf numFmtId="3" fontId="9" fillId="33" borderId="24" xfId="0" applyNumberFormat="1" applyFont="1" applyFill="1" applyBorder="1" applyAlignment="1">
      <alignment horizontal="center" vertical="center"/>
    </xf>
    <xf numFmtId="49" fontId="9" fillId="0" borderId="25" xfId="0" applyNumberFormat="1" applyFont="1" applyFill="1" applyBorder="1" applyAlignment="1">
      <alignment horizontal="center" vertical="center" wrapText="1"/>
    </xf>
    <xf numFmtId="3" fontId="2" fillId="33" borderId="25" xfId="0" applyNumberFormat="1" applyFont="1" applyFill="1" applyBorder="1" applyAlignment="1">
      <alignment vertical="center" wrapText="1"/>
    </xf>
    <xf numFmtId="3" fontId="2" fillId="33" borderId="26" xfId="0" applyNumberFormat="1" applyFont="1" applyFill="1" applyBorder="1" applyAlignment="1">
      <alignment vertical="center" wrapText="1"/>
    </xf>
    <xf numFmtId="3" fontId="7" fillId="0" borderId="24" xfId="0" applyNumberFormat="1" applyFont="1" applyBorder="1" applyAlignment="1">
      <alignment/>
    </xf>
    <xf numFmtId="3" fontId="2" fillId="0" borderId="26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9" fillId="33" borderId="27" xfId="0" applyNumberFormat="1" applyFont="1" applyFill="1" applyBorder="1" applyAlignment="1">
      <alignment horizontal="center" vertical="center"/>
    </xf>
    <xf numFmtId="49" fontId="9" fillId="0" borderId="27" xfId="0" applyNumberFormat="1" applyFont="1" applyFill="1" applyBorder="1" applyAlignment="1">
      <alignment horizontal="center" vertical="center" wrapText="1"/>
    </xf>
    <xf numFmtId="3" fontId="2" fillId="33" borderId="27" xfId="0" applyNumberFormat="1" applyFont="1" applyFill="1" applyBorder="1" applyAlignment="1">
      <alignment vertical="center" wrapText="1"/>
    </xf>
    <xf numFmtId="3" fontId="2" fillId="33" borderId="28" xfId="0" applyNumberFormat="1" applyFont="1" applyFill="1" applyBorder="1" applyAlignment="1">
      <alignment vertical="center" wrapText="1"/>
    </xf>
    <xf numFmtId="3" fontId="7" fillId="0" borderId="29" xfId="0" applyNumberFormat="1" applyFont="1" applyBorder="1" applyAlignment="1">
      <alignment/>
    </xf>
    <xf numFmtId="3" fontId="2" fillId="0" borderId="30" xfId="0" applyNumberFormat="1" applyFont="1" applyFill="1" applyBorder="1" applyAlignment="1">
      <alignment/>
    </xf>
    <xf numFmtId="3" fontId="2" fillId="0" borderId="31" xfId="0" applyNumberFormat="1" applyFont="1" applyFill="1" applyBorder="1" applyAlignment="1">
      <alignment/>
    </xf>
    <xf numFmtId="3" fontId="2" fillId="0" borderId="28" xfId="0" applyNumberFormat="1" applyFont="1" applyFill="1" applyBorder="1" applyAlignment="1">
      <alignment/>
    </xf>
    <xf numFmtId="3" fontId="17" fillId="33" borderId="13" xfId="0" applyNumberFormat="1" applyFont="1" applyFill="1" applyBorder="1" applyAlignment="1">
      <alignment/>
    </xf>
    <xf numFmtId="3" fontId="2" fillId="0" borderId="23" xfId="0" applyNumberFormat="1" applyFont="1" applyFill="1" applyBorder="1" applyAlignment="1">
      <alignment vertical="center" wrapText="1"/>
    </xf>
    <xf numFmtId="3" fontId="2" fillId="0" borderId="32" xfId="0" applyNumberFormat="1" applyFont="1" applyFill="1" applyBorder="1" applyAlignment="1">
      <alignment vertical="center" wrapText="1"/>
    </xf>
    <xf numFmtId="3" fontId="9" fillId="8" borderId="13" xfId="0" applyNumberFormat="1" applyFont="1" applyFill="1" applyBorder="1" applyAlignment="1">
      <alignment horizontal="center" vertical="center"/>
    </xf>
    <xf numFmtId="3" fontId="9" fillId="8" borderId="13" xfId="0" applyNumberFormat="1" applyFont="1" applyFill="1" applyBorder="1" applyAlignment="1">
      <alignment vertical="center" wrapText="1"/>
    </xf>
    <xf numFmtId="3" fontId="9" fillId="8" borderId="12" xfId="0" applyNumberFormat="1" applyFont="1" applyFill="1" applyBorder="1" applyAlignment="1">
      <alignment vertical="center" wrapText="1"/>
    </xf>
    <xf numFmtId="0" fontId="12" fillId="0" borderId="33" xfId="0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3" fontId="2" fillId="0" borderId="0" xfId="0" applyNumberFormat="1" applyFont="1" applyFill="1" applyBorder="1" applyAlignment="1">
      <alignment vertical="center" wrapText="1"/>
    </xf>
    <xf numFmtId="0" fontId="12" fillId="0" borderId="13" xfId="0" applyFont="1" applyFill="1" applyBorder="1" applyAlignment="1">
      <alignment wrapText="1"/>
    </xf>
    <xf numFmtId="0" fontId="19" fillId="0" borderId="13" xfId="0" applyFont="1" applyFill="1" applyBorder="1" applyAlignment="1">
      <alignment wrapText="1"/>
    </xf>
    <xf numFmtId="0" fontId="12" fillId="0" borderId="12" xfId="0" applyFont="1" applyFill="1" applyBorder="1" applyAlignment="1">
      <alignment horizontal="left" vertical="distributed" wrapText="1"/>
    </xf>
    <xf numFmtId="0" fontId="12" fillId="0" borderId="13" xfId="0" applyFont="1" applyFill="1" applyBorder="1" applyAlignment="1">
      <alignment horizontal="justify" vertical="top" wrapText="1"/>
    </xf>
    <xf numFmtId="0" fontId="9" fillId="0" borderId="13" xfId="0" applyFont="1" applyFill="1" applyBorder="1" applyAlignment="1">
      <alignment wrapText="1"/>
    </xf>
    <xf numFmtId="3" fontId="9" fillId="0" borderId="13" xfId="0" applyNumberFormat="1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horizontal="left" wrapText="1"/>
    </xf>
    <xf numFmtId="0" fontId="12" fillId="0" borderId="34" xfId="0" applyFont="1" applyFill="1" applyBorder="1" applyAlignment="1">
      <alignment wrapText="1"/>
    </xf>
    <xf numFmtId="0" fontId="12" fillId="0" borderId="35" xfId="0" applyFont="1" applyFill="1" applyBorder="1" applyAlignment="1">
      <alignment wrapText="1"/>
    </xf>
    <xf numFmtId="3" fontId="18" fillId="0" borderId="33" xfId="0" applyNumberFormat="1" applyFont="1" applyBorder="1" applyAlignment="1">
      <alignment horizontal="center"/>
    </xf>
    <xf numFmtId="3" fontId="3" fillId="0" borderId="36" xfId="0" applyNumberFormat="1" applyFont="1" applyBorder="1" applyAlignment="1">
      <alignment horizontal="center" vertical="center" wrapText="1"/>
    </xf>
    <xf numFmtId="3" fontId="3" fillId="0" borderId="37" xfId="0" applyNumberFormat="1" applyFont="1" applyBorder="1" applyAlignment="1">
      <alignment horizontal="center" vertical="center" wrapText="1"/>
    </xf>
    <xf numFmtId="3" fontId="3" fillId="0" borderId="38" xfId="0" applyNumberFormat="1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3" fontId="3" fillId="0" borderId="19" xfId="0" applyNumberFormat="1" applyFont="1" applyBorder="1" applyAlignment="1">
      <alignment horizontal="center" vertical="center" wrapText="1"/>
    </xf>
    <xf numFmtId="3" fontId="3" fillId="0" borderId="29" xfId="0" applyNumberFormat="1" applyFont="1" applyBorder="1" applyAlignment="1">
      <alignment horizontal="center" vertical="center" wrapText="1"/>
    </xf>
    <xf numFmtId="3" fontId="3" fillId="0" borderId="18" xfId="0" applyNumberFormat="1" applyFont="1" applyBorder="1" applyAlignment="1">
      <alignment horizontal="center" vertical="center" wrapText="1"/>
    </xf>
    <xf numFmtId="3" fontId="3" fillId="0" borderId="30" xfId="0" applyNumberFormat="1" applyFont="1" applyBorder="1" applyAlignment="1">
      <alignment horizontal="center" vertical="center" wrapText="1"/>
    </xf>
    <xf numFmtId="3" fontId="3" fillId="0" borderId="39" xfId="0" applyNumberFormat="1" applyFont="1" applyBorder="1" applyAlignment="1">
      <alignment horizontal="center" vertical="center" wrapText="1"/>
    </xf>
    <xf numFmtId="3" fontId="3" fillId="0" borderId="28" xfId="0" applyNumberFormat="1" applyFont="1" applyBorder="1" applyAlignment="1">
      <alignment horizontal="center" vertical="center" wrapText="1"/>
    </xf>
    <xf numFmtId="3" fontId="3" fillId="0" borderId="40" xfId="0" applyNumberFormat="1" applyFont="1" applyBorder="1" applyAlignment="1">
      <alignment horizontal="center" vertical="center" wrapText="1"/>
    </xf>
    <xf numFmtId="3" fontId="3" fillId="0" borderId="41" xfId="0" applyNumberFormat="1" applyFont="1" applyBorder="1" applyAlignment="1">
      <alignment horizontal="center" vertical="center" wrapText="1"/>
    </xf>
    <xf numFmtId="3" fontId="8" fillId="0" borderId="20" xfId="0" applyNumberFormat="1" applyFont="1" applyBorder="1" applyAlignment="1">
      <alignment horizontal="center"/>
    </xf>
    <xf numFmtId="3" fontId="2" fillId="0" borderId="23" xfId="0" applyNumberFormat="1" applyFont="1" applyBorder="1" applyAlignment="1">
      <alignment horizontal="center"/>
    </xf>
    <xf numFmtId="3" fontId="2" fillId="0" borderId="42" xfId="0" applyNumberFormat="1" applyFont="1" applyBorder="1" applyAlignment="1">
      <alignment horizontal="center"/>
    </xf>
    <xf numFmtId="3" fontId="5" fillId="0" borderId="31" xfId="0" applyNumberFormat="1" applyFont="1" applyBorder="1" applyAlignment="1">
      <alignment horizontal="center"/>
    </xf>
    <xf numFmtId="3" fontId="5" fillId="0" borderId="0" xfId="0" applyNumberFormat="1" applyFont="1" applyAlignment="1">
      <alignment horizontal="center"/>
    </xf>
    <xf numFmtId="3" fontId="11" fillId="0" borderId="0" xfId="0" applyNumberFormat="1" applyFont="1" applyBorder="1" applyAlignment="1">
      <alignment horizontal="center"/>
    </xf>
    <xf numFmtId="3" fontId="3" fillId="0" borderId="43" xfId="0" applyNumberFormat="1" applyFont="1" applyBorder="1" applyAlignment="1">
      <alignment horizontal="center" vertical="center" wrapText="1"/>
    </xf>
    <xf numFmtId="3" fontId="3" fillId="0" borderId="25" xfId="0" applyNumberFormat="1" applyFont="1" applyBorder="1" applyAlignment="1">
      <alignment horizontal="center" vertical="center" wrapText="1"/>
    </xf>
    <xf numFmtId="3" fontId="3" fillId="0" borderId="44" xfId="0" applyNumberFormat="1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center" vertical="center" wrapText="1"/>
    </xf>
    <xf numFmtId="3" fontId="3" fillId="0" borderId="27" xfId="0" applyNumberFormat="1" applyFont="1" applyBorder="1" applyAlignment="1">
      <alignment horizontal="center" vertical="center" wrapText="1"/>
    </xf>
    <xf numFmtId="49" fontId="3" fillId="0" borderId="43" xfId="0" applyNumberFormat="1" applyFont="1" applyBorder="1" applyAlignment="1">
      <alignment horizontal="center" vertical="center" wrapText="1"/>
    </xf>
    <xf numFmtId="49" fontId="3" fillId="0" borderId="25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158"/>
  <sheetViews>
    <sheetView tabSelected="1" zoomScale="70" zoomScaleNormal="70" zoomScalePageLayoutView="0" workbookViewId="0" topLeftCell="A145">
      <selection activeCell="S11" sqref="S11"/>
    </sheetView>
  </sheetViews>
  <sheetFormatPr defaultColWidth="9.140625" defaultRowHeight="12.75"/>
  <cols>
    <col min="1" max="1" width="1.7109375" style="0" customWidth="1"/>
    <col min="2" max="2" width="4.8515625" style="4" customWidth="1"/>
    <col min="3" max="3" width="61.7109375" style="5" customWidth="1"/>
    <col min="4" max="4" width="8.57421875" style="6" customWidth="1"/>
    <col min="5" max="5" width="15.57421875" style="7" customWidth="1"/>
    <col min="6" max="6" width="14.140625" style="7" customWidth="1"/>
    <col min="7" max="7" width="12.00390625" style="7" customWidth="1"/>
    <col min="8" max="9" width="11.7109375" style="7" customWidth="1"/>
    <col min="10" max="10" width="10.8515625" style="7" customWidth="1"/>
    <col min="11" max="11" width="14.140625" style="7" customWidth="1"/>
    <col min="12" max="12" width="12.00390625" style="7" customWidth="1"/>
    <col min="13" max="14" width="11.7109375" style="7" customWidth="1"/>
    <col min="15" max="15" width="10.8515625" style="7" customWidth="1"/>
  </cols>
  <sheetData>
    <row r="1" spans="9:14" ht="21.75" customHeight="1">
      <c r="I1" s="33" t="s">
        <v>15</v>
      </c>
      <c r="N1" s="33"/>
    </row>
    <row r="3" spans="2:10" s="1" customFormat="1" ht="18.75">
      <c r="B3" s="133" t="s">
        <v>16</v>
      </c>
      <c r="C3" s="133"/>
      <c r="D3" s="133"/>
      <c r="E3" s="133"/>
      <c r="F3" s="133"/>
      <c r="G3" s="133"/>
      <c r="H3" s="133"/>
      <c r="I3" s="133"/>
      <c r="J3" s="133"/>
    </row>
    <row r="4" spans="2:15" s="3" customFormat="1" ht="16.5" thickBot="1">
      <c r="B4" s="4"/>
      <c r="C4" s="8"/>
      <c r="D4" s="9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spans="2:15" s="3" customFormat="1" ht="18.75" thickBot="1">
      <c r="B5" s="4"/>
      <c r="C5" s="8"/>
      <c r="D5" s="9"/>
      <c r="E5" s="10"/>
      <c r="F5" s="115" t="s">
        <v>114</v>
      </c>
      <c r="G5" s="115"/>
      <c r="H5" s="115"/>
      <c r="I5" s="115"/>
      <c r="J5" s="115"/>
      <c r="K5" s="115" t="s">
        <v>115</v>
      </c>
      <c r="L5" s="115"/>
      <c r="M5" s="115"/>
      <c r="N5" s="115"/>
      <c r="O5" s="115"/>
    </row>
    <row r="6" spans="2:15" s="2" customFormat="1" ht="31.5" customHeight="1">
      <c r="B6" s="126" t="s">
        <v>0</v>
      </c>
      <c r="C6" s="136" t="s">
        <v>1</v>
      </c>
      <c r="D6" s="139" t="s">
        <v>2</v>
      </c>
      <c r="E6" s="134" t="s">
        <v>3</v>
      </c>
      <c r="F6" s="117" t="s">
        <v>4</v>
      </c>
      <c r="G6" s="126" t="s">
        <v>5</v>
      </c>
      <c r="H6" s="127"/>
      <c r="I6" s="116" t="s">
        <v>13</v>
      </c>
      <c r="J6" s="117"/>
      <c r="K6" s="117" t="s">
        <v>4</v>
      </c>
      <c r="L6" s="126" t="s">
        <v>5</v>
      </c>
      <c r="M6" s="127"/>
      <c r="N6" s="116" t="s">
        <v>13</v>
      </c>
      <c r="O6" s="117"/>
    </row>
    <row r="7" spans="2:15" s="2" customFormat="1" ht="15.75" customHeight="1">
      <c r="B7" s="120"/>
      <c r="C7" s="137"/>
      <c r="D7" s="140"/>
      <c r="E7" s="135"/>
      <c r="F7" s="119"/>
      <c r="G7" s="120"/>
      <c r="H7" s="122"/>
      <c r="I7" s="118"/>
      <c r="J7" s="119"/>
      <c r="K7" s="119"/>
      <c r="L7" s="120"/>
      <c r="M7" s="122"/>
      <c r="N7" s="118"/>
      <c r="O7" s="119"/>
    </row>
    <row r="8" spans="2:15" s="2" customFormat="1" ht="15.75" customHeight="1">
      <c r="B8" s="120"/>
      <c r="C8" s="137"/>
      <c r="D8" s="140"/>
      <c r="E8" s="135"/>
      <c r="F8" s="119"/>
      <c r="G8" s="120" t="s">
        <v>6</v>
      </c>
      <c r="H8" s="122" t="s">
        <v>7</v>
      </c>
      <c r="I8" s="118" t="s">
        <v>6</v>
      </c>
      <c r="J8" s="119" t="s">
        <v>7</v>
      </c>
      <c r="K8" s="119"/>
      <c r="L8" s="120" t="s">
        <v>6</v>
      </c>
      <c r="M8" s="122" t="s">
        <v>7</v>
      </c>
      <c r="N8" s="118" t="s">
        <v>6</v>
      </c>
      <c r="O8" s="119" t="s">
        <v>7</v>
      </c>
    </row>
    <row r="9" spans="2:15" s="2" customFormat="1" ht="16.5" thickBot="1">
      <c r="B9" s="121"/>
      <c r="C9" s="138"/>
      <c r="D9" s="140"/>
      <c r="E9" s="135"/>
      <c r="F9" s="125"/>
      <c r="G9" s="121"/>
      <c r="H9" s="123"/>
      <c r="I9" s="124"/>
      <c r="J9" s="125"/>
      <c r="K9" s="125"/>
      <c r="L9" s="121"/>
      <c r="M9" s="123"/>
      <c r="N9" s="124"/>
      <c r="O9" s="125"/>
    </row>
    <row r="10" spans="2:15" s="2" customFormat="1" ht="16.5" thickBot="1">
      <c r="B10" s="14">
        <v>1</v>
      </c>
      <c r="C10" s="15">
        <v>2</v>
      </c>
      <c r="D10" s="20">
        <v>3</v>
      </c>
      <c r="E10" s="15">
        <v>4</v>
      </c>
      <c r="F10" s="21">
        <v>5</v>
      </c>
      <c r="G10" s="14">
        <v>6</v>
      </c>
      <c r="H10" s="24">
        <v>7</v>
      </c>
      <c r="I10" s="22">
        <v>8</v>
      </c>
      <c r="J10" s="21">
        <v>9</v>
      </c>
      <c r="K10" s="21">
        <v>5</v>
      </c>
      <c r="L10" s="14">
        <v>6</v>
      </c>
      <c r="M10" s="24">
        <v>7</v>
      </c>
      <c r="N10" s="22">
        <v>8</v>
      </c>
      <c r="O10" s="21">
        <v>9</v>
      </c>
    </row>
    <row r="11" spans="2:15" s="2" customFormat="1" ht="16.5" thickBot="1">
      <c r="B11" s="71" t="s">
        <v>8</v>
      </c>
      <c r="C11" s="39" t="s">
        <v>26</v>
      </c>
      <c r="D11" s="72"/>
      <c r="E11" s="39">
        <f>F11</f>
        <v>1069679</v>
      </c>
      <c r="F11" s="68">
        <f>G11+H11+J11+I11</f>
        <v>1069679</v>
      </c>
      <c r="G11" s="68">
        <f>SUM(G12:G12)</f>
        <v>0</v>
      </c>
      <c r="H11" s="68">
        <f>SUM(H12:H12)</f>
        <v>0</v>
      </c>
      <c r="I11" s="68">
        <f>SUM(I12:I12)</f>
        <v>0</v>
      </c>
      <c r="J11" s="68">
        <f>SUM(J12:J21)</f>
        <v>1069679</v>
      </c>
      <c r="K11" s="68">
        <f>L11+M11+O11+N11</f>
        <v>1069149</v>
      </c>
      <c r="L11" s="68">
        <f>SUM(L12:L12)</f>
        <v>0</v>
      </c>
      <c r="M11" s="68">
        <f>SUM(M12:M12)</f>
        <v>0</v>
      </c>
      <c r="N11" s="68">
        <f>SUM(N12:N12)</f>
        <v>0</v>
      </c>
      <c r="O11" s="68">
        <f>SUM(O12:O21)</f>
        <v>1069149</v>
      </c>
    </row>
    <row r="12" spans="2:15" s="2" customFormat="1" ht="34.5" customHeight="1" thickBot="1">
      <c r="B12" s="71">
        <v>1</v>
      </c>
      <c r="C12" s="103" t="s">
        <v>116</v>
      </c>
      <c r="D12" s="29" t="s">
        <v>9</v>
      </c>
      <c r="E12" s="80">
        <f aca="true" t="shared" si="0" ref="E12:E100">F12</f>
        <v>1000000</v>
      </c>
      <c r="F12" s="81">
        <f>G12+H12+J12+I12</f>
        <v>1000000</v>
      </c>
      <c r="G12" s="30"/>
      <c r="H12" s="31"/>
      <c r="I12" s="23"/>
      <c r="J12" s="98">
        <v>1000000</v>
      </c>
      <c r="K12" s="81">
        <f>L12+M12+O12+N12</f>
        <v>1000000</v>
      </c>
      <c r="L12" s="30"/>
      <c r="M12" s="31"/>
      <c r="N12" s="23"/>
      <c r="O12" s="98">
        <v>1000000</v>
      </c>
    </row>
    <row r="13" spans="2:15" s="2" customFormat="1" ht="15.75">
      <c r="B13" s="71">
        <v>2</v>
      </c>
      <c r="C13" s="104" t="s">
        <v>124</v>
      </c>
      <c r="D13" s="29" t="s">
        <v>17</v>
      </c>
      <c r="E13" s="80">
        <f t="shared" si="0"/>
        <v>27766</v>
      </c>
      <c r="F13" s="81">
        <f>SUM(G13:J13)</f>
        <v>27766</v>
      </c>
      <c r="G13" s="34"/>
      <c r="H13" s="34"/>
      <c r="I13" s="53"/>
      <c r="J13" s="99">
        <v>27766</v>
      </c>
      <c r="K13" s="81">
        <f>SUM(L13:O13)</f>
        <v>27766</v>
      </c>
      <c r="L13" s="34"/>
      <c r="M13" s="34"/>
      <c r="N13" s="53"/>
      <c r="O13" s="99">
        <v>27766</v>
      </c>
    </row>
    <row r="14" spans="2:15" s="2" customFormat="1" ht="15.75">
      <c r="B14" s="71">
        <v>3</v>
      </c>
      <c r="C14" s="104" t="s">
        <v>18</v>
      </c>
      <c r="D14" s="29" t="s">
        <v>17</v>
      </c>
      <c r="E14" s="80">
        <f t="shared" si="0"/>
        <v>1795</v>
      </c>
      <c r="F14" s="81">
        <f aca="true" t="shared" si="1" ref="F14:F21">SUM(G14:J14)</f>
        <v>1795</v>
      </c>
      <c r="G14" s="34"/>
      <c r="H14" s="34"/>
      <c r="I14" s="53"/>
      <c r="J14" s="99">
        <v>1795</v>
      </c>
      <c r="K14" s="81">
        <f aca="true" t="shared" si="2" ref="K14:K21">SUM(L14:O14)</f>
        <v>1795</v>
      </c>
      <c r="L14" s="34"/>
      <c r="M14" s="34"/>
      <c r="N14" s="53"/>
      <c r="O14" s="99">
        <v>1795</v>
      </c>
    </row>
    <row r="15" spans="2:15" s="2" customFormat="1" ht="15.75">
      <c r="B15" s="71">
        <v>4</v>
      </c>
      <c r="C15" s="104" t="s">
        <v>19</v>
      </c>
      <c r="D15" s="29" t="s">
        <v>17</v>
      </c>
      <c r="E15" s="80">
        <f t="shared" si="0"/>
        <v>4074</v>
      </c>
      <c r="F15" s="81">
        <f t="shared" si="1"/>
        <v>4074</v>
      </c>
      <c r="G15" s="34"/>
      <c r="H15" s="34"/>
      <c r="I15" s="53"/>
      <c r="J15" s="99">
        <v>4074</v>
      </c>
      <c r="K15" s="81">
        <f t="shared" si="2"/>
        <v>4074</v>
      </c>
      <c r="L15" s="34"/>
      <c r="M15" s="34"/>
      <c r="N15" s="53"/>
      <c r="O15" s="99">
        <v>4074</v>
      </c>
    </row>
    <row r="16" spans="2:15" s="2" customFormat="1" ht="15.75">
      <c r="B16" s="71">
        <v>5</v>
      </c>
      <c r="C16" s="104" t="s">
        <v>20</v>
      </c>
      <c r="D16" s="29" t="s">
        <v>17</v>
      </c>
      <c r="E16" s="80">
        <f t="shared" si="0"/>
        <v>1300</v>
      </c>
      <c r="F16" s="81">
        <f t="shared" si="1"/>
        <v>1300</v>
      </c>
      <c r="G16" s="34"/>
      <c r="H16" s="34"/>
      <c r="I16" s="53"/>
      <c r="J16" s="99">
        <v>1300</v>
      </c>
      <c r="K16" s="81">
        <f t="shared" si="2"/>
        <v>1300</v>
      </c>
      <c r="L16" s="34"/>
      <c r="M16" s="34"/>
      <c r="N16" s="53"/>
      <c r="O16" s="99">
        <v>1300</v>
      </c>
    </row>
    <row r="17" spans="2:15" s="2" customFormat="1" ht="15.75">
      <c r="B17" s="71">
        <v>6</v>
      </c>
      <c r="C17" s="104" t="s">
        <v>125</v>
      </c>
      <c r="D17" s="29" t="s">
        <v>17</v>
      </c>
      <c r="E17" s="80">
        <f t="shared" si="0"/>
        <v>0</v>
      </c>
      <c r="F17" s="81">
        <f t="shared" si="1"/>
        <v>0</v>
      </c>
      <c r="G17" s="34"/>
      <c r="H17" s="34"/>
      <c r="I17" s="53"/>
      <c r="J17" s="99"/>
      <c r="K17" s="81">
        <f t="shared" si="2"/>
        <v>-2220</v>
      </c>
      <c r="L17" s="34"/>
      <c r="M17" s="34"/>
      <c r="N17" s="53"/>
      <c r="O17" s="99">
        <v>-2220</v>
      </c>
    </row>
    <row r="18" spans="2:15" s="2" customFormat="1" ht="15.75">
      <c r="B18" s="71">
        <v>7</v>
      </c>
      <c r="C18" s="104" t="s">
        <v>22</v>
      </c>
      <c r="D18" s="29" t="s">
        <v>21</v>
      </c>
      <c r="E18" s="80">
        <f t="shared" si="0"/>
        <v>1700</v>
      </c>
      <c r="F18" s="81">
        <f t="shared" si="1"/>
        <v>1700</v>
      </c>
      <c r="G18" s="34"/>
      <c r="H18" s="34"/>
      <c r="I18" s="53"/>
      <c r="J18" s="99">
        <v>1700</v>
      </c>
      <c r="K18" s="81">
        <f t="shared" si="2"/>
        <v>1700</v>
      </c>
      <c r="L18" s="34"/>
      <c r="M18" s="34"/>
      <c r="N18" s="53"/>
      <c r="O18" s="99">
        <v>1700</v>
      </c>
    </row>
    <row r="19" spans="2:15" s="2" customFormat="1" ht="15.75">
      <c r="B19" s="71">
        <v>8</v>
      </c>
      <c r="C19" s="104" t="s">
        <v>23</v>
      </c>
      <c r="D19" s="29" t="s">
        <v>21</v>
      </c>
      <c r="E19" s="80">
        <f t="shared" si="0"/>
        <v>5160</v>
      </c>
      <c r="F19" s="81">
        <f t="shared" si="1"/>
        <v>5160</v>
      </c>
      <c r="G19" s="34"/>
      <c r="H19" s="34"/>
      <c r="I19" s="53"/>
      <c r="J19" s="99">
        <v>5160</v>
      </c>
      <c r="K19" s="81">
        <f t="shared" si="2"/>
        <v>5160</v>
      </c>
      <c r="L19" s="34"/>
      <c r="M19" s="34"/>
      <c r="N19" s="53"/>
      <c r="O19" s="99">
        <v>5160</v>
      </c>
    </row>
    <row r="20" spans="2:15" s="2" customFormat="1" ht="15.75">
      <c r="B20" s="71">
        <v>9</v>
      </c>
      <c r="C20" s="104" t="s">
        <v>126</v>
      </c>
      <c r="D20" s="29" t="s">
        <v>41</v>
      </c>
      <c r="E20" s="80">
        <f t="shared" si="0"/>
        <v>0</v>
      </c>
      <c r="F20" s="81">
        <f t="shared" si="1"/>
        <v>0</v>
      </c>
      <c r="G20" s="34"/>
      <c r="H20" s="34"/>
      <c r="I20" s="53"/>
      <c r="J20" s="99"/>
      <c r="K20" s="81">
        <f t="shared" si="2"/>
        <v>1690</v>
      </c>
      <c r="L20" s="34"/>
      <c r="M20" s="34"/>
      <c r="N20" s="53"/>
      <c r="O20" s="99">
        <v>1690</v>
      </c>
    </row>
    <row r="21" spans="2:15" s="2" customFormat="1" ht="15.75">
      <c r="B21" s="71">
        <v>10</v>
      </c>
      <c r="C21" s="104" t="s">
        <v>25</v>
      </c>
      <c r="D21" s="29" t="s">
        <v>24</v>
      </c>
      <c r="E21" s="80">
        <f t="shared" si="0"/>
        <v>27884</v>
      </c>
      <c r="F21" s="81">
        <f t="shared" si="1"/>
        <v>27884</v>
      </c>
      <c r="G21" s="34"/>
      <c r="H21" s="34"/>
      <c r="I21" s="53"/>
      <c r="J21" s="99">
        <v>27884</v>
      </c>
      <c r="K21" s="81">
        <f t="shared" si="2"/>
        <v>27884</v>
      </c>
      <c r="L21" s="34"/>
      <c r="M21" s="34"/>
      <c r="N21" s="53"/>
      <c r="O21" s="99">
        <v>27884</v>
      </c>
    </row>
    <row r="22" spans="2:15" ht="15.75">
      <c r="B22" s="43" t="s">
        <v>11</v>
      </c>
      <c r="C22" s="40" t="s">
        <v>27</v>
      </c>
      <c r="D22" s="38"/>
      <c r="E22" s="40">
        <f>F22</f>
        <v>2286016</v>
      </c>
      <c r="F22" s="46">
        <f>G22+H22+J22+I22</f>
        <v>2286016</v>
      </c>
      <c r="G22" s="73">
        <f>SUM(G23:G71)</f>
        <v>0</v>
      </c>
      <c r="H22" s="73">
        <f>SUM(H25:H44)</f>
        <v>0</v>
      </c>
      <c r="I22" s="73">
        <f>SUM(I23:I77)</f>
        <v>2284016</v>
      </c>
      <c r="J22" s="73">
        <f>SUM(J23:J71)</f>
        <v>2000</v>
      </c>
      <c r="K22" s="46">
        <f>L22+M22+O22+N22</f>
        <v>2381899</v>
      </c>
      <c r="L22" s="73">
        <f>SUM(L23:L71)</f>
        <v>0</v>
      </c>
      <c r="M22" s="73">
        <f>SUM(M25:M44)</f>
        <v>0</v>
      </c>
      <c r="N22" s="73">
        <f>SUM(N23:N77)</f>
        <v>2379899</v>
      </c>
      <c r="O22" s="73">
        <f>SUM(O23:O71)</f>
        <v>2000</v>
      </c>
    </row>
    <row r="23" spans="2:15" ht="32.25" thickBot="1">
      <c r="B23" s="42">
        <v>1</v>
      </c>
      <c r="C23" s="105" t="s">
        <v>117</v>
      </c>
      <c r="D23" s="17" t="s">
        <v>9</v>
      </c>
      <c r="E23" s="35">
        <f t="shared" si="0"/>
        <v>960</v>
      </c>
      <c r="F23" s="36">
        <f aca="true" t="shared" si="3" ref="F23:F100">G23+H23+J23+I23</f>
        <v>960</v>
      </c>
      <c r="G23" s="51"/>
      <c r="H23" s="51"/>
      <c r="I23" s="51">
        <v>960</v>
      </c>
      <c r="J23" s="51"/>
      <c r="K23" s="36">
        <f aca="true" t="shared" si="4" ref="K23:K77">L23+M23+O23+N23</f>
        <v>960</v>
      </c>
      <c r="L23" s="51"/>
      <c r="M23" s="51"/>
      <c r="N23" s="51">
        <v>960</v>
      </c>
      <c r="O23" s="51"/>
    </row>
    <row r="24" spans="2:15" ht="33" customHeight="1" thickBot="1">
      <c r="B24" s="43">
        <v>2</v>
      </c>
      <c r="C24" s="103" t="s">
        <v>28</v>
      </c>
      <c r="D24" s="17" t="s">
        <v>9</v>
      </c>
      <c r="E24" s="35">
        <f t="shared" si="0"/>
        <v>12906</v>
      </c>
      <c r="F24" s="36">
        <f t="shared" si="3"/>
        <v>12906</v>
      </c>
      <c r="G24" s="52"/>
      <c r="H24" s="52"/>
      <c r="I24" s="51">
        <v>12906</v>
      </c>
      <c r="J24" s="32"/>
      <c r="K24" s="36">
        <f t="shared" si="4"/>
        <v>12906</v>
      </c>
      <c r="L24" s="52"/>
      <c r="M24" s="52"/>
      <c r="N24" s="51">
        <v>12906</v>
      </c>
      <c r="O24" s="32"/>
    </row>
    <row r="25" spans="2:15" ht="48" customHeight="1" thickBot="1">
      <c r="B25" s="37">
        <v>3</v>
      </c>
      <c r="C25" s="103" t="s">
        <v>29</v>
      </c>
      <c r="D25" s="17" t="s">
        <v>9</v>
      </c>
      <c r="E25" s="35">
        <f t="shared" si="0"/>
        <v>875665</v>
      </c>
      <c r="F25" s="36">
        <f t="shared" si="3"/>
        <v>875665</v>
      </c>
      <c r="G25" s="53"/>
      <c r="H25" s="53"/>
      <c r="I25" s="53">
        <v>875665</v>
      </c>
      <c r="J25" s="16"/>
      <c r="K25" s="36">
        <f t="shared" si="4"/>
        <v>875665</v>
      </c>
      <c r="L25" s="53"/>
      <c r="M25" s="53"/>
      <c r="N25" s="53">
        <v>875665</v>
      </c>
      <c r="O25" s="16"/>
    </row>
    <row r="26" spans="2:15" ht="34.5" customHeight="1" thickBot="1">
      <c r="B26" s="37">
        <v>4</v>
      </c>
      <c r="C26" s="103" t="s">
        <v>30</v>
      </c>
      <c r="D26" s="17" t="s">
        <v>9</v>
      </c>
      <c r="E26" s="35">
        <f t="shared" si="0"/>
        <v>30592</v>
      </c>
      <c r="F26" s="36">
        <f t="shared" si="3"/>
        <v>30592</v>
      </c>
      <c r="G26" s="53"/>
      <c r="H26" s="53"/>
      <c r="I26" s="53">
        <v>30592</v>
      </c>
      <c r="J26" s="16"/>
      <c r="K26" s="36">
        <f t="shared" si="4"/>
        <v>30592</v>
      </c>
      <c r="L26" s="53"/>
      <c r="M26" s="53"/>
      <c r="N26" s="53">
        <v>30592</v>
      </c>
      <c r="O26" s="16"/>
    </row>
    <row r="27" spans="2:15" ht="34.5" customHeight="1">
      <c r="B27" s="37">
        <v>5</v>
      </c>
      <c r="C27" s="106" t="s">
        <v>31</v>
      </c>
      <c r="D27" s="17" t="s">
        <v>9</v>
      </c>
      <c r="E27" s="35">
        <f t="shared" si="0"/>
        <v>252494</v>
      </c>
      <c r="F27" s="36">
        <f t="shared" si="3"/>
        <v>252494</v>
      </c>
      <c r="G27" s="53"/>
      <c r="H27" s="53"/>
      <c r="I27" s="53">
        <v>252494</v>
      </c>
      <c r="J27" s="16"/>
      <c r="K27" s="36">
        <f t="shared" si="4"/>
        <v>252494</v>
      </c>
      <c r="L27" s="53"/>
      <c r="M27" s="53"/>
      <c r="N27" s="53">
        <v>252494</v>
      </c>
      <c r="O27" s="16"/>
    </row>
    <row r="28" spans="2:15" ht="15.75">
      <c r="B28" s="37">
        <v>6</v>
      </c>
      <c r="C28" s="106" t="s">
        <v>32</v>
      </c>
      <c r="D28" s="17" t="s">
        <v>17</v>
      </c>
      <c r="E28" s="35">
        <f t="shared" si="0"/>
        <v>7182</v>
      </c>
      <c r="F28" s="36">
        <f t="shared" si="3"/>
        <v>7182</v>
      </c>
      <c r="G28" s="53"/>
      <c r="H28" s="53"/>
      <c r="I28" s="53">
        <v>7182</v>
      </c>
      <c r="J28" s="16"/>
      <c r="K28" s="36">
        <f t="shared" si="4"/>
        <v>7182</v>
      </c>
      <c r="L28" s="53"/>
      <c r="M28" s="53"/>
      <c r="N28" s="53">
        <v>7182</v>
      </c>
      <c r="O28" s="16"/>
    </row>
    <row r="29" spans="2:15" ht="15.75">
      <c r="B29" s="37">
        <v>7</v>
      </c>
      <c r="C29" s="106" t="s">
        <v>127</v>
      </c>
      <c r="D29" s="17" t="s">
        <v>17</v>
      </c>
      <c r="E29" s="35"/>
      <c r="F29" s="36">
        <f t="shared" si="3"/>
        <v>0</v>
      </c>
      <c r="G29" s="53"/>
      <c r="H29" s="53"/>
      <c r="I29" s="53"/>
      <c r="J29" s="16"/>
      <c r="K29" s="36">
        <f t="shared" si="4"/>
        <v>4633</v>
      </c>
      <c r="L29" s="53"/>
      <c r="M29" s="53"/>
      <c r="N29" s="53">
        <v>4633</v>
      </c>
      <c r="O29" s="16"/>
    </row>
    <row r="30" spans="2:15" ht="15.75">
      <c r="B30" s="37">
        <v>8</v>
      </c>
      <c r="C30" s="106" t="s">
        <v>36</v>
      </c>
      <c r="D30" s="17" t="s">
        <v>17</v>
      </c>
      <c r="E30" s="35">
        <f t="shared" si="0"/>
        <v>1147</v>
      </c>
      <c r="F30" s="36">
        <f t="shared" si="3"/>
        <v>1147</v>
      </c>
      <c r="G30" s="53"/>
      <c r="H30" s="53"/>
      <c r="I30" s="53">
        <v>1147</v>
      </c>
      <c r="J30" s="16"/>
      <c r="K30" s="36">
        <f t="shared" si="4"/>
        <v>1147</v>
      </c>
      <c r="L30" s="53"/>
      <c r="M30" s="53"/>
      <c r="N30" s="53">
        <v>1147</v>
      </c>
      <c r="O30" s="16"/>
    </row>
    <row r="31" spans="2:15" ht="15.75">
      <c r="B31" s="37">
        <v>9</v>
      </c>
      <c r="C31" s="106" t="s">
        <v>34</v>
      </c>
      <c r="D31" s="17" t="s">
        <v>17</v>
      </c>
      <c r="E31" s="35">
        <f t="shared" si="0"/>
        <v>692</v>
      </c>
      <c r="F31" s="36">
        <f t="shared" si="3"/>
        <v>692</v>
      </c>
      <c r="G31" s="53"/>
      <c r="H31" s="53"/>
      <c r="I31" s="53">
        <v>692</v>
      </c>
      <c r="J31" s="16"/>
      <c r="K31" s="36">
        <f t="shared" si="4"/>
        <v>692</v>
      </c>
      <c r="L31" s="53"/>
      <c r="M31" s="53"/>
      <c r="N31" s="53">
        <v>692</v>
      </c>
      <c r="O31" s="16"/>
    </row>
    <row r="32" spans="2:15" ht="15.75">
      <c r="B32" s="37">
        <v>10</v>
      </c>
      <c r="C32" s="106" t="s">
        <v>128</v>
      </c>
      <c r="D32" s="17" t="s">
        <v>17</v>
      </c>
      <c r="E32" s="35">
        <f t="shared" si="0"/>
        <v>0</v>
      </c>
      <c r="F32" s="36">
        <f t="shared" si="3"/>
        <v>0</v>
      </c>
      <c r="G32" s="53"/>
      <c r="H32" s="53"/>
      <c r="I32" s="53"/>
      <c r="J32" s="16"/>
      <c r="K32" s="36">
        <f t="shared" si="4"/>
        <v>1795</v>
      </c>
      <c r="L32" s="53"/>
      <c r="M32" s="53"/>
      <c r="N32" s="53">
        <v>1795</v>
      </c>
      <c r="O32" s="16"/>
    </row>
    <row r="33" spans="2:15" ht="15.75">
      <c r="B33" s="37">
        <v>11</v>
      </c>
      <c r="C33" s="107" t="s">
        <v>169</v>
      </c>
      <c r="D33" s="17" t="s">
        <v>10</v>
      </c>
      <c r="E33" s="35">
        <f t="shared" si="0"/>
        <v>176530</v>
      </c>
      <c r="F33" s="36">
        <f t="shared" si="3"/>
        <v>176530</v>
      </c>
      <c r="G33" s="53"/>
      <c r="H33" s="53"/>
      <c r="I33" s="53">
        <v>176530</v>
      </c>
      <c r="J33" s="16"/>
      <c r="K33" s="36">
        <f t="shared" si="4"/>
        <v>176530</v>
      </c>
      <c r="L33" s="53"/>
      <c r="M33" s="53"/>
      <c r="N33" s="53">
        <v>176530</v>
      </c>
      <c r="O33" s="16"/>
    </row>
    <row r="34" spans="2:15" ht="29.25">
      <c r="B34" s="37">
        <v>12</v>
      </c>
      <c r="C34" s="106" t="s">
        <v>33</v>
      </c>
      <c r="D34" s="17" t="s">
        <v>17</v>
      </c>
      <c r="E34" s="35">
        <f t="shared" si="0"/>
        <v>780</v>
      </c>
      <c r="F34" s="36">
        <f t="shared" si="3"/>
        <v>780</v>
      </c>
      <c r="G34" s="53"/>
      <c r="H34" s="53"/>
      <c r="I34" s="53">
        <v>780</v>
      </c>
      <c r="J34" s="16"/>
      <c r="K34" s="36">
        <f t="shared" si="4"/>
        <v>780</v>
      </c>
      <c r="L34" s="53"/>
      <c r="M34" s="53"/>
      <c r="N34" s="53">
        <v>780</v>
      </c>
      <c r="O34" s="16"/>
    </row>
    <row r="35" spans="2:15" ht="15.75">
      <c r="B35" s="37">
        <v>13</v>
      </c>
      <c r="C35" s="106" t="s">
        <v>138</v>
      </c>
      <c r="D35" s="17" t="s">
        <v>17</v>
      </c>
      <c r="E35" s="35">
        <f t="shared" si="0"/>
        <v>0</v>
      </c>
      <c r="F35" s="36">
        <f t="shared" si="3"/>
        <v>0</v>
      </c>
      <c r="G35" s="53"/>
      <c r="H35" s="53"/>
      <c r="I35" s="53"/>
      <c r="J35" s="16"/>
      <c r="K35" s="36">
        <f t="shared" si="4"/>
        <v>939</v>
      </c>
      <c r="L35" s="53"/>
      <c r="M35" s="53"/>
      <c r="N35" s="53">
        <v>939</v>
      </c>
      <c r="O35" s="16"/>
    </row>
    <row r="36" spans="2:15" ht="15.75">
      <c r="B36" s="37">
        <v>14</v>
      </c>
      <c r="C36" s="106" t="s">
        <v>139</v>
      </c>
      <c r="D36" s="17" t="s">
        <v>17</v>
      </c>
      <c r="E36" s="35">
        <f t="shared" si="0"/>
        <v>0</v>
      </c>
      <c r="F36" s="36">
        <f t="shared" si="3"/>
        <v>0</v>
      </c>
      <c r="G36" s="53"/>
      <c r="H36" s="53"/>
      <c r="I36" s="53"/>
      <c r="J36" s="16"/>
      <c r="K36" s="36">
        <f t="shared" si="4"/>
        <v>1718</v>
      </c>
      <c r="L36" s="53"/>
      <c r="M36" s="53"/>
      <c r="N36" s="53">
        <v>1718</v>
      </c>
      <c r="O36" s="16"/>
    </row>
    <row r="37" spans="2:15" ht="29.25">
      <c r="B37" s="37">
        <v>15</v>
      </c>
      <c r="C37" s="106" t="s">
        <v>140</v>
      </c>
      <c r="D37" s="17" t="s">
        <v>17</v>
      </c>
      <c r="E37" s="35">
        <f t="shared" si="0"/>
        <v>0</v>
      </c>
      <c r="F37" s="36">
        <f t="shared" si="3"/>
        <v>0</v>
      </c>
      <c r="G37" s="53"/>
      <c r="H37" s="53"/>
      <c r="I37" s="53"/>
      <c r="J37" s="16"/>
      <c r="K37" s="36">
        <f t="shared" si="4"/>
        <v>14832</v>
      </c>
      <c r="L37" s="53"/>
      <c r="M37" s="53"/>
      <c r="N37" s="53">
        <v>14832</v>
      </c>
      <c r="O37" s="16"/>
    </row>
    <row r="38" spans="2:15" ht="15.75">
      <c r="B38" s="37">
        <v>16</v>
      </c>
      <c r="C38" s="106" t="s">
        <v>141</v>
      </c>
      <c r="D38" s="17" t="s">
        <v>17</v>
      </c>
      <c r="E38" s="35">
        <f t="shared" si="0"/>
        <v>4856</v>
      </c>
      <c r="F38" s="36">
        <f t="shared" si="3"/>
        <v>4856</v>
      </c>
      <c r="G38" s="53"/>
      <c r="H38" s="53"/>
      <c r="I38" s="53">
        <v>4856</v>
      </c>
      <c r="J38" s="16"/>
      <c r="K38" s="36">
        <f t="shared" si="4"/>
        <v>4856</v>
      </c>
      <c r="L38" s="53"/>
      <c r="M38" s="53"/>
      <c r="N38" s="53">
        <v>4856</v>
      </c>
      <c r="O38" s="16"/>
    </row>
    <row r="39" spans="2:15" ht="15.75">
      <c r="B39" s="37">
        <v>17</v>
      </c>
      <c r="C39" s="106" t="s">
        <v>142</v>
      </c>
      <c r="D39" s="17" t="s">
        <v>17</v>
      </c>
      <c r="E39" s="35">
        <f t="shared" si="0"/>
        <v>0</v>
      </c>
      <c r="F39" s="36">
        <f t="shared" si="3"/>
        <v>0</v>
      </c>
      <c r="G39" s="53"/>
      <c r="H39" s="53"/>
      <c r="I39" s="53"/>
      <c r="J39" s="16"/>
      <c r="K39" s="36">
        <f t="shared" si="4"/>
        <v>10190</v>
      </c>
      <c r="L39" s="53"/>
      <c r="M39" s="53"/>
      <c r="N39" s="53">
        <v>10190</v>
      </c>
      <c r="O39" s="16"/>
    </row>
    <row r="40" spans="2:15" ht="15.75">
      <c r="B40" s="37">
        <v>18</v>
      </c>
      <c r="C40" s="106" t="s">
        <v>143</v>
      </c>
      <c r="D40" s="17" t="s">
        <v>17</v>
      </c>
      <c r="E40" s="35">
        <f t="shared" si="0"/>
        <v>0</v>
      </c>
      <c r="F40" s="36">
        <f t="shared" si="3"/>
        <v>0</v>
      </c>
      <c r="G40" s="53"/>
      <c r="H40" s="53"/>
      <c r="I40" s="53"/>
      <c r="J40" s="16"/>
      <c r="K40" s="36">
        <f t="shared" si="4"/>
        <v>1368</v>
      </c>
      <c r="L40" s="53"/>
      <c r="M40" s="53"/>
      <c r="N40" s="53">
        <v>1368</v>
      </c>
      <c r="O40" s="16"/>
    </row>
    <row r="41" spans="2:15" ht="15.75">
      <c r="B41" s="37">
        <v>19</v>
      </c>
      <c r="C41" s="106" t="s">
        <v>35</v>
      </c>
      <c r="D41" s="17" t="s">
        <v>17</v>
      </c>
      <c r="E41" s="35">
        <f t="shared" si="0"/>
        <v>1799</v>
      </c>
      <c r="F41" s="36">
        <f t="shared" si="3"/>
        <v>1799</v>
      </c>
      <c r="G41" s="53"/>
      <c r="H41" s="53"/>
      <c r="I41" s="53">
        <v>1799</v>
      </c>
      <c r="J41" s="16"/>
      <c r="K41" s="36">
        <f t="shared" si="4"/>
        <v>1799</v>
      </c>
      <c r="L41" s="53"/>
      <c r="M41" s="53"/>
      <c r="N41" s="53">
        <v>1799</v>
      </c>
      <c r="O41" s="16"/>
    </row>
    <row r="42" spans="2:15" ht="15.75">
      <c r="B42" s="37">
        <v>20</v>
      </c>
      <c r="C42" s="106" t="s">
        <v>144</v>
      </c>
      <c r="D42" s="17" t="s">
        <v>17</v>
      </c>
      <c r="E42" s="35">
        <f t="shared" si="0"/>
        <v>4000</v>
      </c>
      <c r="F42" s="36">
        <f t="shared" si="3"/>
        <v>4000</v>
      </c>
      <c r="G42" s="53"/>
      <c r="H42" s="53"/>
      <c r="I42" s="53">
        <v>4000</v>
      </c>
      <c r="J42" s="16"/>
      <c r="K42" s="36">
        <f t="shared" si="4"/>
        <v>4000</v>
      </c>
      <c r="L42" s="53"/>
      <c r="M42" s="53"/>
      <c r="N42" s="53">
        <v>4000</v>
      </c>
      <c r="O42" s="16"/>
    </row>
    <row r="43" spans="2:15" ht="15.75">
      <c r="B43" s="37">
        <v>21</v>
      </c>
      <c r="C43" s="106" t="s">
        <v>145</v>
      </c>
      <c r="D43" s="17" t="s">
        <v>17</v>
      </c>
      <c r="E43" s="35">
        <f t="shared" si="0"/>
        <v>3500</v>
      </c>
      <c r="F43" s="36">
        <f t="shared" si="3"/>
        <v>3500</v>
      </c>
      <c r="G43" s="53"/>
      <c r="H43" s="53"/>
      <c r="I43" s="53">
        <v>3500</v>
      </c>
      <c r="J43" s="16"/>
      <c r="K43" s="36">
        <f t="shared" si="4"/>
        <v>3500</v>
      </c>
      <c r="L43" s="53"/>
      <c r="M43" s="53"/>
      <c r="N43" s="53">
        <v>3500</v>
      </c>
      <c r="O43" s="16"/>
    </row>
    <row r="44" spans="2:15" ht="29.25">
      <c r="B44" s="37">
        <v>22</v>
      </c>
      <c r="C44" s="106" t="s">
        <v>170</v>
      </c>
      <c r="D44" s="17" t="s">
        <v>10</v>
      </c>
      <c r="E44" s="35">
        <f t="shared" si="0"/>
        <v>844362</v>
      </c>
      <c r="F44" s="36">
        <f t="shared" si="3"/>
        <v>844362</v>
      </c>
      <c r="G44" s="54"/>
      <c r="H44" s="53"/>
      <c r="I44" s="53">
        <v>844362</v>
      </c>
      <c r="J44" s="16"/>
      <c r="K44" s="36">
        <f t="shared" si="4"/>
        <v>844362</v>
      </c>
      <c r="L44" s="54"/>
      <c r="M44" s="53"/>
      <c r="N44" s="53">
        <v>844362</v>
      </c>
      <c r="O44" s="16"/>
    </row>
    <row r="45" spans="2:15" ht="15.75">
      <c r="B45" s="37">
        <v>23</v>
      </c>
      <c r="C45" s="106" t="s">
        <v>129</v>
      </c>
      <c r="D45" s="17" t="s">
        <v>21</v>
      </c>
      <c r="E45" s="35">
        <f t="shared" si="0"/>
        <v>0</v>
      </c>
      <c r="F45" s="36">
        <f t="shared" si="3"/>
        <v>0</v>
      </c>
      <c r="G45" s="54"/>
      <c r="H45" s="53"/>
      <c r="I45" s="53"/>
      <c r="J45" s="16"/>
      <c r="K45" s="36">
        <f t="shared" si="4"/>
        <v>2220</v>
      </c>
      <c r="L45" s="54"/>
      <c r="M45" s="53"/>
      <c r="N45" s="53">
        <v>2220</v>
      </c>
      <c r="O45" s="16"/>
    </row>
    <row r="46" spans="2:15" ht="15.75">
      <c r="B46" s="37">
        <v>24</v>
      </c>
      <c r="C46" s="106" t="s">
        <v>130</v>
      </c>
      <c r="D46" s="17" t="s">
        <v>21</v>
      </c>
      <c r="E46" s="35">
        <f t="shared" si="0"/>
        <v>0</v>
      </c>
      <c r="F46" s="36">
        <f t="shared" si="3"/>
        <v>0</v>
      </c>
      <c r="G46" s="54"/>
      <c r="H46" s="53"/>
      <c r="I46" s="53"/>
      <c r="J46" s="16"/>
      <c r="K46" s="36">
        <f t="shared" si="4"/>
        <v>3932</v>
      </c>
      <c r="L46" s="54"/>
      <c r="M46" s="53"/>
      <c r="N46" s="53">
        <v>3932</v>
      </c>
      <c r="O46" s="16"/>
    </row>
    <row r="47" spans="2:15" ht="15.75">
      <c r="B47" s="37">
        <v>25</v>
      </c>
      <c r="C47" s="106" t="s">
        <v>131</v>
      </c>
      <c r="D47" s="17" t="s">
        <v>21</v>
      </c>
      <c r="E47" s="35">
        <f t="shared" si="0"/>
        <v>0</v>
      </c>
      <c r="F47" s="36">
        <f t="shared" si="3"/>
        <v>0</v>
      </c>
      <c r="G47" s="54"/>
      <c r="H47" s="53"/>
      <c r="I47" s="53"/>
      <c r="J47" s="16"/>
      <c r="K47" s="36">
        <f t="shared" si="4"/>
        <v>2800</v>
      </c>
      <c r="L47" s="54"/>
      <c r="M47" s="53"/>
      <c r="N47" s="53">
        <v>2800</v>
      </c>
      <c r="O47" s="16"/>
    </row>
    <row r="48" spans="2:15" ht="15.75">
      <c r="B48" s="37">
        <v>26</v>
      </c>
      <c r="C48" s="106" t="s">
        <v>37</v>
      </c>
      <c r="D48" s="17" t="s">
        <v>21</v>
      </c>
      <c r="E48" s="35">
        <f t="shared" si="0"/>
        <v>1329</v>
      </c>
      <c r="F48" s="36">
        <f t="shared" si="3"/>
        <v>1329</v>
      </c>
      <c r="G48" s="54"/>
      <c r="H48" s="53"/>
      <c r="I48" s="53">
        <v>1329</v>
      </c>
      <c r="J48" s="16"/>
      <c r="K48" s="36">
        <f t="shared" si="4"/>
        <v>1329</v>
      </c>
      <c r="L48" s="54"/>
      <c r="M48" s="53"/>
      <c r="N48" s="53">
        <v>1329</v>
      </c>
      <c r="O48" s="16"/>
    </row>
    <row r="49" spans="2:15" ht="15.75">
      <c r="B49" s="37">
        <v>27</v>
      </c>
      <c r="C49" s="106" t="s">
        <v>38</v>
      </c>
      <c r="D49" s="17" t="s">
        <v>21</v>
      </c>
      <c r="E49" s="35">
        <f t="shared" si="0"/>
        <v>2000</v>
      </c>
      <c r="F49" s="36">
        <f t="shared" si="3"/>
        <v>2000</v>
      </c>
      <c r="G49" s="54"/>
      <c r="H49" s="53"/>
      <c r="I49" s="53">
        <v>2000</v>
      </c>
      <c r="J49" s="16"/>
      <c r="K49" s="36">
        <f t="shared" si="4"/>
        <v>2000</v>
      </c>
      <c r="L49" s="54"/>
      <c r="M49" s="53"/>
      <c r="N49" s="53">
        <v>2000</v>
      </c>
      <c r="O49" s="16"/>
    </row>
    <row r="50" spans="2:15" ht="15.75">
      <c r="B50" s="37">
        <v>28</v>
      </c>
      <c r="C50" s="106" t="s">
        <v>146</v>
      </c>
      <c r="D50" s="17" t="s">
        <v>21</v>
      </c>
      <c r="E50" s="35">
        <f t="shared" si="0"/>
        <v>9690</v>
      </c>
      <c r="F50" s="36">
        <f t="shared" si="3"/>
        <v>9690</v>
      </c>
      <c r="G50" s="54"/>
      <c r="H50" s="53"/>
      <c r="I50" s="53">
        <v>9690</v>
      </c>
      <c r="J50" s="16"/>
      <c r="K50" s="36">
        <f t="shared" si="4"/>
        <v>9690</v>
      </c>
      <c r="L50" s="54"/>
      <c r="M50" s="53"/>
      <c r="N50" s="53">
        <v>9690</v>
      </c>
      <c r="O50" s="16"/>
    </row>
    <row r="51" spans="2:15" ht="15.75">
      <c r="B51" s="37">
        <v>29</v>
      </c>
      <c r="C51" s="106" t="s">
        <v>39</v>
      </c>
      <c r="D51" s="17" t="s">
        <v>21</v>
      </c>
      <c r="E51" s="35">
        <f t="shared" si="0"/>
        <v>11894</v>
      </c>
      <c r="F51" s="36">
        <f t="shared" si="3"/>
        <v>11894</v>
      </c>
      <c r="G51" s="54"/>
      <c r="H51" s="53"/>
      <c r="I51" s="53">
        <v>11894</v>
      </c>
      <c r="J51" s="16"/>
      <c r="K51" s="36">
        <f t="shared" si="4"/>
        <v>11894</v>
      </c>
      <c r="L51" s="54"/>
      <c r="M51" s="53"/>
      <c r="N51" s="53">
        <v>11894</v>
      </c>
      <c r="O51" s="16"/>
    </row>
    <row r="52" spans="2:15" ht="15.75">
      <c r="B52" s="37">
        <v>30</v>
      </c>
      <c r="C52" s="106" t="s">
        <v>40</v>
      </c>
      <c r="D52" s="17" t="s">
        <v>21</v>
      </c>
      <c r="E52" s="35">
        <f t="shared" si="0"/>
        <v>2650</v>
      </c>
      <c r="F52" s="36">
        <f t="shared" si="3"/>
        <v>2650</v>
      </c>
      <c r="G52" s="54"/>
      <c r="H52" s="53"/>
      <c r="I52" s="53">
        <v>2650</v>
      </c>
      <c r="J52" s="16"/>
      <c r="K52" s="36">
        <f t="shared" si="4"/>
        <v>2650</v>
      </c>
      <c r="L52" s="54"/>
      <c r="M52" s="53"/>
      <c r="N52" s="53">
        <v>2650</v>
      </c>
      <c r="O52" s="16"/>
    </row>
    <row r="53" spans="2:15" ht="15.75">
      <c r="B53" s="37">
        <v>31</v>
      </c>
      <c r="C53" s="106" t="s">
        <v>147</v>
      </c>
      <c r="D53" s="17" t="s">
        <v>21</v>
      </c>
      <c r="E53" s="35">
        <f t="shared" si="0"/>
        <v>0</v>
      </c>
      <c r="F53" s="36">
        <f t="shared" si="3"/>
        <v>0</v>
      </c>
      <c r="G53" s="54"/>
      <c r="H53" s="53"/>
      <c r="I53" s="53"/>
      <c r="J53" s="16"/>
      <c r="K53" s="36">
        <f t="shared" si="4"/>
        <v>3000</v>
      </c>
      <c r="L53" s="54"/>
      <c r="M53" s="53"/>
      <c r="N53" s="53">
        <v>3000</v>
      </c>
      <c r="O53" s="16"/>
    </row>
    <row r="54" spans="2:15" ht="29.25">
      <c r="B54" s="37">
        <v>32</v>
      </c>
      <c r="C54" s="106" t="s">
        <v>148</v>
      </c>
      <c r="D54" s="17" t="s">
        <v>21</v>
      </c>
      <c r="E54" s="35">
        <f t="shared" si="0"/>
        <v>0</v>
      </c>
      <c r="F54" s="36">
        <f t="shared" si="3"/>
        <v>0</v>
      </c>
      <c r="G54" s="54"/>
      <c r="H54" s="53"/>
      <c r="I54" s="53"/>
      <c r="J54" s="16"/>
      <c r="K54" s="36">
        <f t="shared" si="4"/>
        <v>1386</v>
      </c>
      <c r="L54" s="54"/>
      <c r="M54" s="53"/>
      <c r="N54" s="53">
        <v>1386</v>
      </c>
      <c r="O54" s="16"/>
    </row>
    <row r="55" spans="2:15" ht="15.75">
      <c r="B55" s="37">
        <v>33</v>
      </c>
      <c r="C55" s="106" t="s">
        <v>149</v>
      </c>
      <c r="D55" s="17" t="s">
        <v>21</v>
      </c>
      <c r="E55" s="35">
        <f t="shared" si="0"/>
        <v>1200</v>
      </c>
      <c r="F55" s="36">
        <f t="shared" si="3"/>
        <v>1200</v>
      </c>
      <c r="G55" s="54"/>
      <c r="H55" s="53"/>
      <c r="I55" s="53">
        <v>1200</v>
      </c>
      <c r="J55" s="16"/>
      <c r="K55" s="36">
        <f t="shared" si="4"/>
        <v>1200</v>
      </c>
      <c r="L55" s="54"/>
      <c r="M55" s="53"/>
      <c r="N55" s="53">
        <v>1200</v>
      </c>
      <c r="O55" s="16"/>
    </row>
    <row r="56" spans="2:15" ht="15.75">
      <c r="B56" s="37">
        <v>34</v>
      </c>
      <c r="C56" s="106" t="s">
        <v>150</v>
      </c>
      <c r="D56" s="17" t="s">
        <v>21</v>
      </c>
      <c r="E56" s="35">
        <f t="shared" si="0"/>
        <v>3000</v>
      </c>
      <c r="F56" s="36">
        <f t="shared" si="3"/>
        <v>3000</v>
      </c>
      <c r="G56" s="54"/>
      <c r="H56" s="53"/>
      <c r="I56" s="53">
        <v>3000</v>
      </c>
      <c r="J56" s="16"/>
      <c r="K56" s="36">
        <f t="shared" si="4"/>
        <v>3000</v>
      </c>
      <c r="L56" s="54"/>
      <c r="M56" s="53"/>
      <c r="N56" s="53">
        <v>3000</v>
      </c>
      <c r="O56" s="16"/>
    </row>
    <row r="57" spans="2:15" ht="15.75">
      <c r="B57" s="37">
        <v>35</v>
      </c>
      <c r="C57" s="106" t="s">
        <v>42</v>
      </c>
      <c r="D57" s="17" t="s">
        <v>41</v>
      </c>
      <c r="E57" s="35">
        <f t="shared" si="0"/>
        <v>836</v>
      </c>
      <c r="F57" s="36">
        <f t="shared" si="3"/>
        <v>836</v>
      </c>
      <c r="G57" s="54"/>
      <c r="H57" s="53"/>
      <c r="I57" s="53">
        <v>836</v>
      </c>
      <c r="J57" s="16"/>
      <c r="K57" s="36">
        <f t="shared" si="4"/>
        <v>836</v>
      </c>
      <c r="L57" s="54"/>
      <c r="M57" s="53"/>
      <c r="N57" s="53">
        <v>836</v>
      </c>
      <c r="O57" s="16"/>
    </row>
    <row r="58" spans="2:15" ht="29.25">
      <c r="B58" s="37">
        <v>36</v>
      </c>
      <c r="C58" s="106" t="s">
        <v>43</v>
      </c>
      <c r="D58" s="17" t="s">
        <v>41</v>
      </c>
      <c r="E58" s="35">
        <f t="shared" si="0"/>
        <v>946</v>
      </c>
      <c r="F58" s="36">
        <f t="shared" si="3"/>
        <v>946</v>
      </c>
      <c r="G58" s="54"/>
      <c r="H58" s="53"/>
      <c r="I58" s="53">
        <v>946</v>
      </c>
      <c r="J58" s="16"/>
      <c r="K58" s="36">
        <f t="shared" si="4"/>
        <v>946</v>
      </c>
      <c r="L58" s="54"/>
      <c r="M58" s="53"/>
      <c r="N58" s="53">
        <v>946</v>
      </c>
      <c r="O58" s="16"/>
    </row>
    <row r="59" spans="2:15" ht="15.75">
      <c r="B59" s="37">
        <v>37</v>
      </c>
      <c r="C59" s="106" t="s">
        <v>132</v>
      </c>
      <c r="D59" s="17" t="s">
        <v>41</v>
      </c>
      <c r="E59" s="35">
        <f t="shared" si="0"/>
        <v>0</v>
      </c>
      <c r="F59" s="36">
        <f t="shared" si="3"/>
        <v>0</v>
      </c>
      <c r="G59" s="54"/>
      <c r="H59" s="53"/>
      <c r="I59" s="53"/>
      <c r="J59" s="16"/>
      <c r="K59" s="36">
        <f t="shared" si="4"/>
        <v>12716</v>
      </c>
      <c r="L59" s="54"/>
      <c r="M59" s="53"/>
      <c r="N59" s="53">
        <v>12716</v>
      </c>
      <c r="O59" s="16"/>
    </row>
    <row r="60" spans="2:15" ht="15.75">
      <c r="B60" s="37">
        <v>38</v>
      </c>
      <c r="C60" s="106" t="s">
        <v>133</v>
      </c>
      <c r="D60" s="17" t="s">
        <v>41</v>
      </c>
      <c r="E60" s="35">
        <f t="shared" si="0"/>
        <v>0</v>
      </c>
      <c r="F60" s="36">
        <f t="shared" si="3"/>
        <v>0</v>
      </c>
      <c r="G60" s="54"/>
      <c r="H60" s="53"/>
      <c r="I60" s="53"/>
      <c r="J60" s="16"/>
      <c r="K60" s="36">
        <f t="shared" si="4"/>
        <v>11981</v>
      </c>
      <c r="L60" s="54"/>
      <c r="M60" s="53"/>
      <c r="N60" s="53">
        <v>11981</v>
      </c>
      <c r="O60" s="16"/>
    </row>
    <row r="61" spans="2:15" ht="15.75">
      <c r="B61" s="37">
        <v>39</v>
      </c>
      <c r="C61" s="106" t="s">
        <v>134</v>
      </c>
      <c r="D61" s="17" t="s">
        <v>41</v>
      </c>
      <c r="E61" s="35">
        <f t="shared" si="0"/>
        <v>0</v>
      </c>
      <c r="F61" s="36">
        <f t="shared" si="3"/>
        <v>0</v>
      </c>
      <c r="G61" s="54"/>
      <c r="H61" s="53"/>
      <c r="I61" s="53"/>
      <c r="J61" s="16"/>
      <c r="K61" s="36">
        <f t="shared" si="4"/>
        <v>5712</v>
      </c>
      <c r="L61" s="54"/>
      <c r="M61" s="53"/>
      <c r="N61" s="53">
        <v>5712</v>
      </c>
      <c r="O61" s="16"/>
    </row>
    <row r="62" spans="2:15" ht="15.75">
      <c r="B62" s="37">
        <v>40</v>
      </c>
      <c r="C62" s="106" t="s">
        <v>44</v>
      </c>
      <c r="D62" s="17" t="s">
        <v>41</v>
      </c>
      <c r="E62" s="35">
        <f t="shared" si="0"/>
        <v>1300</v>
      </c>
      <c r="F62" s="36">
        <f t="shared" si="3"/>
        <v>1300</v>
      </c>
      <c r="G62" s="54"/>
      <c r="H62" s="53"/>
      <c r="I62" s="53">
        <v>1300</v>
      </c>
      <c r="J62" s="16"/>
      <c r="K62" s="36">
        <f t="shared" si="4"/>
        <v>1300</v>
      </c>
      <c r="L62" s="54"/>
      <c r="M62" s="53"/>
      <c r="N62" s="53">
        <v>1300</v>
      </c>
      <c r="O62" s="16"/>
    </row>
    <row r="63" spans="2:15" ht="15.75">
      <c r="B63" s="37">
        <v>41</v>
      </c>
      <c r="C63" s="106" t="s">
        <v>45</v>
      </c>
      <c r="D63" s="17" t="s">
        <v>41</v>
      </c>
      <c r="E63" s="35">
        <f t="shared" si="0"/>
        <v>2169</v>
      </c>
      <c r="F63" s="36">
        <f t="shared" si="3"/>
        <v>2169</v>
      </c>
      <c r="G63" s="54"/>
      <c r="H63" s="53"/>
      <c r="I63" s="53">
        <v>2169</v>
      </c>
      <c r="J63" s="16"/>
      <c r="K63" s="36">
        <f t="shared" si="4"/>
        <v>2169</v>
      </c>
      <c r="L63" s="54"/>
      <c r="M63" s="53"/>
      <c r="N63" s="53">
        <v>2169</v>
      </c>
      <c r="O63" s="16"/>
    </row>
    <row r="64" spans="2:15" ht="15.75">
      <c r="B64" s="37">
        <v>42</v>
      </c>
      <c r="C64" s="106" t="s">
        <v>151</v>
      </c>
      <c r="D64" s="17" t="s">
        <v>41</v>
      </c>
      <c r="E64" s="35">
        <f t="shared" si="0"/>
        <v>1366</v>
      </c>
      <c r="F64" s="36">
        <f t="shared" si="3"/>
        <v>1366</v>
      </c>
      <c r="G64" s="54"/>
      <c r="H64" s="53"/>
      <c r="I64" s="53">
        <v>1366</v>
      </c>
      <c r="J64" s="16"/>
      <c r="K64" s="36">
        <f t="shared" si="4"/>
        <v>1366</v>
      </c>
      <c r="L64" s="54"/>
      <c r="M64" s="53"/>
      <c r="N64" s="53">
        <v>1366</v>
      </c>
      <c r="O64" s="16"/>
    </row>
    <row r="65" spans="2:15" ht="15.75">
      <c r="B65" s="37">
        <v>43</v>
      </c>
      <c r="C65" s="106" t="s">
        <v>152</v>
      </c>
      <c r="D65" s="17" t="s">
        <v>41</v>
      </c>
      <c r="E65" s="35">
        <f t="shared" si="0"/>
        <v>0</v>
      </c>
      <c r="F65" s="36">
        <f t="shared" si="3"/>
        <v>0</v>
      </c>
      <c r="G65" s="54"/>
      <c r="H65" s="53"/>
      <c r="I65" s="53"/>
      <c r="J65" s="16"/>
      <c r="K65" s="36">
        <f t="shared" si="4"/>
        <v>5460</v>
      </c>
      <c r="L65" s="54"/>
      <c r="M65" s="53"/>
      <c r="N65" s="53">
        <v>5460</v>
      </c>
      <c r="O65" s="16"/>
    </row>
    <row r="66" spans="2:15" ht="15.75">
      <c r="B66" s="37">
        <v>44</v>
      </c>
      <c r="C66" s="106" t="s">
        <v>153</v>
      </c>
      <c r="D66" s="17" t="s">
        <v>41</v>
      </c>
      <c r="E66" s="35">
        <f t="shared" si="0"/>
        <v>0</v>
      </c>
      <c r="F66" s="36">
        <f t="shared" si="3"/>
        <v>0</v>
      </c>
      <c r="G66" s="54"/>
      <c r="H66" s="53"/>
      <c r="I66" s="53"/>
      <c r="J66" s="16"/>
      <c r="K66" s="36">
        <f t="shared" si="4"/>
        <v>2898</v>
      </c>
      <c r="L66" s="54"/>
      <c r="M66" s="53"/>
      <c r="N66" s="53">
        <v>2898</v>
      </c>
      <c r="O66" s="16"/>
    </row>
    <row r="67" spans="2:15" ht="15.75">
      <c r="B67" s="37">
        <v>45</v>
      </c>
      <c r="C67" s="106" t="s">
        <v>154</v>
      </c>
      <c r="D67" s="17" t="s">
        <v>41</v>
      </c>
      <c r="E67" s="35">
        <f t="shared" si="0"/>
        <v>1200</v>
      </c>
      <c r="F67" s="36">
        <f t="shared" si="3"/>
        <v>1200</v>
      </c>
      <c r="G67" s="54"/>
      <c r="H67" s="53"/>
      <c r="I67" s="53">
        <v>1200</v>
      </c>
      <c r="J67" s="16"/>
      <c r="K67" s="36">
        <f t="shared" si="4"/>
        <v>1200</v>
      </c>
      <c r="L67" s="54"/>
      <c r="M67" s="53"/>
      <c r="N67" s="53">
        <v>1200</v>
      </c>
      <c r="O67" s="16"/>
    </row>
    <row r="68" spans="2:15" ht="15.75">
      <c r="B68" s="37">
        <v>46</v>
      </c>
      <c r="C68" s="106" t="s">
        <v>155</v>
      </c>
      <c r="D68" s="17" t="s">
        <v>41</v>
      </c>
      <c r="E68" s="35">
        <f t="shared" si="0"/>
        <v>1780</v>
      </c>
      <c r="F68" s="36">
        <f t="shared" si="3"/>
        <v>1780</v>
      </c>
      <c r="G68" s="54"/>
      <c r="H68" s="53"/>
      <c r="I68" s="53">
        <v>1780</v>
      </c>
      <c r="J68" s="16"/>
      <c r="K68" s="36">
        <f t="shared" si="4"/>
        <v>1780</v>
      </c>
      <c r="L68" s="54"/>
      <c r="M68" s="53"/>
      <c r="N68" s="53">
        <v>1780</v>
      </c>
      <c r="O68" s="16"/>
    </row>
    <row r="69" spans="2:15" ht="15.75">
      <c r="B69" s="37">
        <v>47</v>
      </c>
      <c r="C69" s="106" t="s">
        <v>156</v>
      </c>
      <c r="D69" s="17" t="s">
        <v>41</v>
      </c>
      <c r="E69" s="35">
        <f t="shared" si="0"/>
        <v>2700</v>
      </c>
      <c r="F69" s="36">
        <f t="shared" si="3"/>
        <v>2700</v>
      </c>
      <c r="G69" s="54"/>
      <c r="H69" s="53"/>
      <c r="I69" s="53">
        <v>2700</v>
      </c>
      <c r="J69" s="16"/>
      <c r="K69" s="36">
        <f t="shared" si="4"/>
        <v>2700</v>
      </c>
      <c r="L69" s="54"/>
      <c r="M69" s="53"/>
      <c r="N69" s="53">
        <v>2700</v>
      </c>
      <c r="O69" s="16"/>
    </row>
    <row r="70" spans="2:15" ht="15.75">
      <c r="B70" s="37">
        <v>48</v>
      </c>
      <c r="C70" s="106" t="s">
        <v>113</v>
      </c>
      <c r="D70" s="17" t="s">
        <v>41</v>
      </c>
      <c r="E70" s="35">
        <f t="shared" si="0"/>
        <v>2000</v>
      </c>
      <c r="F70" s="36">
        <f t="shared" si="3"/>
        <v>2000</v>
      </c>
      <c r="G70" s="54"/>
      <c r="H70" s="53"/>
      <c r="I70" s="53"/>
      <c r="J70" s="16">
        <v>2000</v>
      </c>
      <c r="K70" s="36">
        <f t="shared" si="4"/>
        <v>2000</v>
      </c>
      <c r="L70" s="54"/>
      <c r="M70" s="53"/>
      <c r="N70" s="53"/>
      <c r="O70" s="16">
        <v>2000</v>
      </c>
    </row>
    <row r="71" spans="2:15" ht="29.25">
      <c r="B71" s="37">
        <v>49</v>
      </c>
      <c r="C71" s="106" t="s">
        <v>135</v>
      </c>
      <c r="D71" s="17" t="s">
        <v>24</v>
      </c>
      <c r="E71" s="35">
        <f t="shared" si="0"/>
        <v>12944</v>
      </c>
      <c r="F71" s="36">
        <f t="shared" si="3"/>
        <v>12944</v>
      </c>
      <c r="G71" s="54"/>
      <c r="H71" s="53"/>
      <c r="I71" s="53">
        <v>12944</v>
      </c>
      <c r="J71" s="16"/>
      <c r="K71" s="36">
        <f t="shared" si="4"/>
        <v>12944</v>
      </c>
      <c r="L71" s="54"/>
      <c r="M71" s="53"/>
      <c r="N71" s="53">
        <v>12944</v>
      </c>
      <c r="O71" s="16"/>
    </row>
    <row r="72" spans="2:15" ht="15.75">
      <c r="B72" s="37">
        <v>50</v>
      </c>
      <c r="C72" s="106" t="s">
        <v>136</v>
      </c>
      <c r="D72" s="17" t="s">
        <v>24</v>
      </c>
      <c r="E72" s="35">
        <f t="shared" si="0"/>
        <v>2050</v>
      </c>
      <c r="F72" s="36">
        <f t="shared" si="3"/>
        <v>2050</v>
      </c>
      <c r="G72" s="54"/>
      <c r="H72" s="53"/>
      <c r="I72" s="53">
        <v>2050</v>
      </c>
      <c r="J72" s="16"/>
      <c r="K72" s="36">
        <f t="shared" si="4"/>
        <v>2050</v>
      </c>
      <c r="L72" s="54"/>
      <c r="M72" s="53"/>
      <c r="N72" s="53">
        <v>2050</v>
      </c>
      <c r="O72" s="16"/>
    </row>
    <row r="73" spans="2:15" ht="15.75">
      <c r="B73" s="37">
        <v>51</v>
      </c>
      <c r="C73" s="106" t="s">
        <v>137</v>
      </c>
      <c r="D73" s="17" t="s">
        <v>24</v>
      </c>
      <c r="E73" s="35">
        <f t="shared" si="0"/>
        <v>1700</v>
      </c>
      <c r="F73" s="36">
        <f t="shared" si="3"/>
        <v>1700</v>
      </c>
      <c r="G73" s="54"/>
      <c r="H73" s="53"/>
      <c r="I73" s="53">
        <v>1700</v>
      </c>
      <c r="J73" s="16"/>
      <c r="K73" s="36">
        <f t="shared" si="4"/>
        <v>1700</v>
      </c>
      <c r="L73" s="54"/>
      <c r="M73" s="53"/>
      <c r="N73" s="53">
        <v>1700</v>
      </c>
      <c r="O73" s="16"/>
    </row>
    <row r="74" spans="2:15" ht="15.75">
      <c r="B74" s="37">
        <v>52</v>
      </c>
      <c r="C74" s="106" t="s">
        <v>157</v>
      </c>
      <c r="D74" s="17" t="s">
        <v>24</v>
      </c>
      <c r="E74" s="35">
        <f t="shared" si="0"/>
        <v>0</v>
      </c>
      <c r="F74" s="36">
        <f t="shared" si="3"/>
        <v>0</v>
      </c>
      <c r="G74" s="54"/>
      <c r="H74" s="53"/>
      <c r="I74" s="53"/>
      <c r="J74" s="16"/>
      <c r="K74" s="36">
        <f t="shared" si="4"/>
        <v>8303</v>
      </c>
      <c r="L74" s="54"/>
      <c r="M74" s="53"/>
      <c r="N74" s="53">
        <v>8303</v>
      </c>
      <c r="O74" s="16"/>
    </row>
    <row r="75" spans="2:15" ht="15.75">
      <c r="B75" s="37">
        <v>53</v>
      </c>
      <c r="C75" s="106" t="s">
        <v>158</v>
      </c>
      <c r="D75" s="17" t="s">
        <v>24</v>
      </c>
      <c r="E75" s="35">
        <f t="shared" si="0"/>
        <v>5040</v>
      </c>
      <c r="F75" s="36">
        <f t="shared" si="3"/>
        <v>5040</v>
      </c>
      <c r="G75" s="54"/>
      <c r="H75" s="53"/>
      <c r="I75" s="53">
        <v>5040</v>
      </c>
      <c r="J75" s="16"/>
      <c r="K75" s="36">
        <f t="shared" si="4"/>
        <v>5040</v>
      </c>
      <c r="L75" s="54"/>
      <c r="M75" s="53"/>
      <c r="N75" s="53">
        <v>5040</v>
      </c>
      <c r="O75" s="16"/>
    </row>
    <row r="76" spans="2:15" ht="29.25">
      <c r="B76" s="37">
        <v>54</v>
      </c>
      <c r="C76" s="106" t="s">
        <v>118</v>
      </c>
      <c r="D76" s="17" t="s">
        <v>119</v>
      </c>
      <c r="E76" s="35">
        <f t="shared" si="0"/>
        <v>358</v>
      </c>
      <c r="F76" s="36">
        <f t="shared" si="3"/>
        <v>358</v>
      </c>
      <c r="G76" s="54"/>
      <c r="H76" s="53"/>
      <c r="I76" s="53">
        <v>358</v>
      </c>
      <c r="J76" s="16"/>
      <c r="K76" s="36">
        <f t="shared" si="4"/>
        <v>358</v>
      </c>
      <c r="L76" s="54"/>
      <c r="M76" s="53"/>
      <c r="N76" s="53">
        <v>358</v>
      </c>
      <c r="O76" s="16"/>
    </row>
    <row r="77" spans="2:15" ht="29.25">
      <c r="B77" s="37">
        <v>55</v>
      </c>
      <c r="C77" s="106" t="s">
        <v>120</v>
      </c>
      <c r="D77" s="17" t="s">
        <v>119</v>
      </c>
      <c r="E77" s="35">
        <f t="shared" si="0"/>
        <v>399</v>
      </c>
      <c r="F77" s="36">
        <f t="shared" si="3"/>
        <v>399</v>
      </c>
      <c r="G77" s="54"/>
      <c r="H77" s="53"/>
      <c r="I77" s="53">
        <v>399</v>
      </c>
      <c r="J77" s="16"/>
      <c r="K77" s="36">
        <f t="shared" si="4"/>
        <v>399</v>
      </c>
      <c r="L77" s="54"/>
      <c r="M77" s="53"/>
      <c r="N77" s="53">
        <v>399</v>
      </c>
      <c r="O77" s="16"/>
    </row>
    <row r="78" spans="2:15" ht="15.75">
      <c r="B78" s="43" t="s">
        <v>46</v>
      </c>
      <c r="C78" s="44" t="s">
        <v>47</v>
      </c>
      <c r="D78" s="45"/>
      <c r="E78" s="40">
        <f>F78</f>
        <v>40669</v>
      </c>
      <c r="F78" s="46">
        <f>G78+H78+J78+I78</f>
        <v>40669</v>
      </c>
      <c r="G78" s="55">
        <f>SUM(G79:G80)</f>
        <v>0</v>
      </c>
      <c r="H78" s="56">
        <f>SUM(H79:H80)</f>
        <v>0</v>
      </c>
      <c r="I78" s="56">
        <f>SUM(I79:I80)</f>
        <v>40669</v>
      </c>
      <c r="J78" s="47">
        <f>SUM(J79:J80)</f>
        <v>0</v>
      </c>
      <c r="K78" s="46">
        <f>L78+M78+O78+N78</f>
        <v>40669</v>
      </c>
      <c r="L78" s="55">
        <f>SUM(L79:L80)</f>
        <v>0</v>
      </c>
      <c r="M78" s="56">
        <f>SUM(M79:M80)</f>
        <v>0</v>
      </c>
      <c r="N78" s="56">
        <f>SUM(N79:N80)</f>
        <v>40669</v>
      </c>
      <c r="O78" s="47">
        <f>SUM(O79:O80)</f>
        <v>0</v>
      </c>
    </row>
    <row r="79" spans="2:15" ht="15">
      <c r="B79" s="37">
        <v>1</v>
      </c>
      <c r="C79" s="106" t="s">
        <v>48</v>
      </c>
      <c r="D79" s="17" t="s">
        <v>21</v>
      </c>
      <c r="E79" s="69">
        <f t="shared" si="0"/>
        <v>37650</v>
      </c>
      <c r="F79" s="70">
        <f t="shared" si="3"/>
        <v>37650</v>
      </c>
      <c r="G79" s="57"/>
      <c r="H79" s="58"/>
      <c r="I79" s="58">
        <v>37650</v>
      </c>
      <c r="J79" s="49"/>
      <c r="K79" s="70">
        <f>L79+M79+O79+N79</f>
        <v>37650</v>
      </c>
      <c r="L79" s="57"/>
      <c r="M79" s="58"/>
      <c r="N79" s="58">
        <v>37650</v>
      </c>
      <c r="O79" s="49"/>
    </row>
    <row r="80" spans="2:15" ht="15">
      <c r="B80" s="37">
        <v>2</v>
      </c>
      <c r="C80" s="106" t="s">
        <v>49</v>
      </c>
      <c r="D80" s="17" t="s">
        <v>24</v>
      </c>
      <c r="E80" s="69">
        <f t="shared" si="0"/>
        <v>3019</v>
      </c>
      <c r="F80" s="70">
        <f t="shared" si="3"/>
        <v>3019</v>
      </c>
      <c r="G80" s="57"/>
      <c r="H80" s="58"/>
      <c r="I80" s="58">
        <v>3019</v>
      </c>
      <c r="J80" s="49"/>
      <c r="K80" s="70">
        <f>L80+M80+O80+N80</f>
        <v>3019</v>
      </c>
      <c r="L80" s="57"/>
      <c r="M80" s="58"/>
      <c r="N80" s="58">
        <v>3019</v>
      </c>
      <c r="O80" s="49"/>
    </row>
    <row r="81" spans="2:15" ht="15.75">
      <c r="B81" s="43" t="s">
        <v>50</v>
      </c>
      <c r="C81" s="44" t="s">
        <v>51</v>
      </c>
      <c r="D81" s="45"/>
      <c r="E81" s="40">
        <f>F81</f>
        <v>94218</v>
      </c>
      <c r="F81" s="46">
        <f>G81+H81+J81+I81</f>
        <v>94218</v>
      </c>
      <c r="G81" s="55">
        <f>SUM(G82:G83)</f>
        <v>0</v>
      </c>
      <c r="H81" s="56">
        <f>SUM(H82:H83)</f>
        <v>0</v>
      </c>
      <c r="I81" s="56">
        <f>SUM(I82:I94)</f>
        <v>37503</v>
      </c>
      <c r="J81" s="47">
        <f>SUM(J82:J94)</f>
        <v>56715</v>
      </c>
      <c r="K81" s="46">
        <f>L81+M81+O81+N81</f>
        <v>126100</v>
      </c>
      <c r="L81" s="55">
        <f>SUM(L82:L94)</f>
        <v>0</v>
      </c>
      <c r="M81" s="56">
        <f>SUM(M82:M83)</f>
        <v>0</v>
      </c>
      <c r="N81" s="56">
        <f>SUM(N82:N94)</f>
        <v>66585</v>
      </c>
      <c r="O81" s="47">
        <f>SUM(O82:O94)</f>
        <v>59515</v>
      </c>
    </row>
    <row r="82" spans="2:15" ht="15">
      <c r="B82" s="37">
        <v>1</v>
      </c>
      <c r="C82" s="106" t="s">
        <v>52</v>
      </c>
      <c r="D82" s="17" t="s">
        <v>17</v>
      </c>
      <c r="E82" s="69">
        <f t="shared" si="0"/>
        <v>1165</v>
      </c>
      <c r="F82" s="70">
        <f t="shared" si="3"/>
        <v>1165</v>
      </c>
      <c r="G82" s="57"/>
      <c r="H82" s="58"/>
      <c r="I82" s="58">
        <v>1165</v>
      </c>
      <c r="J82" s="49"/>
      <c r="K82" s="70">
        <f aca="true" t="shared" si="5" ref="K82:K94">L82+M82+O82+N82</f>
        <v>1165</v>
      </c>
      <c r="L82" s="57"/>
      <c r="M82" s="58"/>
      <c r="N82" s="58">
        <v>1165</v>
      </c>
      <c r="O82" s="49"/>
    </row>
    <row r="83" spans="2:15" s="19" customFormat="1" ht="15">
      <c r="B83" s="100">
        <v>2</v>
      </c>
      <c r="C83" s="106" t="s">
        <v>164</v>
      </c>
      <c r="D83" s="17" t="s">
        <v>17</v>
      </c>
      <c r="E83" s="101">
        <f t="shared" si="0"/>
        <v>3000</v>
      </c>
      <c r="F83" s="102">
        <f t="shared" si="3"/>
        <v>3000</v>
      </c>
      <c r="G83" s="57"/>
      <c r="H83" s="58"/>
      <c r="I83" s="58">
        <v>3000</v>
      </c>
      <c r="J83" s="49"/>
      <c r="K83" s="102">
        <f t="shared" si="5"/>
        <v>7176</v>
      </c>
      <c r="L83" s="57"/>
      <c r="M83" s="58"/>
      <c r="N83" s="58">
        <v>7176</v>
      </c>
      <c r="O83" s="49"/>
    </row>
    <row r="84" spans="2:15" s="19" customFormat="1" ht="15">
      <c r="B84" s="100">
        <v>3</v>
      </c>
      <c r="C84" s="106" t="s">
        <v>53</v>
      </c>
      <c r="D84" s="17" t="s">
        <v>17</v>
      </c>
      <c r="E84" s="101">
        <f t="shared" si="0"/>
        <v>3549</v>
      </c>
      <c r="F84" s="102">
        <f t="shared" si="3"/>
        <v>3549</v>
      </c>
      <c r="G84" s="57"/>
      <c r="H84" s="58"/>
      <c r="I84" s="58">
        <v>3549</v>
      </c>
      <c r="J84" s="49"/>
      <c r="K84" s="102">
        <f t="shared" si="5"/>
        <v>3549</v>
      </c>
      <c r="L84" s="57"/>
      <c r="M84" s="58"/>
      <c r="N84" s="58">
        <v>3549</v>
      </c>
      <c r="O84" s="49"/>
    </row>
    <row r="85" spans="2:15" ht="15">
      <c r="B85" s="37">
        <v>4</v>
      </c>
      <c r="C85" s="106" t="s">
        <v>54</v>
      </c>
      <c r="D85" s="17" t="s">
        <v>10</v>
      </c>
      <c r="E85" s="69">
        <f t="shared" si="0"/>
        <v>35995</v>
      </c>
      <c r="F85" s="70">
        <f t="shared" si="3"/>
        <v>35995</v>
      </c>
      <c r="G85" s="57"/>
      <c r="H85" s="58"/>
      <c r="I85" s="58"/>
      <c r="J85" s="49">
        <v>35995</v>
      </c>
      <c r="K85" s="102">
        <f t="shared" si="5"/>
        <v>35995</v>
      </c>
      <c r="L85" s="57"/>
      <c r="M85" s="58"/>
      <c r="N85" s="58"/>
      <c r="O85" s="49">
        <v>35995</v>
      </c>
    </row>
    <row r="86" spans="2:15" ht="15">
      <c r="B86" s="37">
        <v>5</v>
      </c>
      <c r="C86" s="106" t="s">
        <v>55</v>
      </c>
      <c r="D86" s="17" t="s">
        <v>21</v>
      </c>
      <c r="E86" s="69">
        <f t="shared" si="0"/>
        <v>2670</v>
      </c>
      <c r="F86" s="70">
        <f t="shared" si="3"/>
        <v>2670</v>
      </c>
      <c r="G86" s="57"/>
      <c r="H86" s="58"/>
      <c r="I86" s="58">
        <v>2670</v>
      </c>
      <c r="J86" s="49"/>
      <c r="K86" s="70">
        <f t="shared" si="5"/>
        <v>2670</v>
      </c>
      <c r="L86" s="57"/>
      <c r="M86" s="58"/>
      <c r="N86" s="58">
        <v>2670</v>
      </c>
      <c r="O86" s="49"/>
    </row>
    <row r="87" spans="2:15" ht="15">
      <c r="B87" s="37">
        <v>6</v>
      </c>
      <c r="C87" s="106" t="s">
        <v>159</v>
      </c>
      <c r="D87" s="17" t="s">
        <v>21</v>
      </c>
      <c r="E87" s="69">
        <f t="shared" si="0"/>
        <v>13400</v>
      </c>
      <c r="F87" s="70">
        <f t="shared" si="3"/>
        <v>13400</v>
      </c>
      <c r="G87" s="57"/>
      <c r="H87" s="58"/>
      <c r="I87" s="58"/>
      <c r="J87" s="49">
        <v>13400</v>
      </c>
      <c r="K87" s="70">
        <f t="shared" si="5"/>
        <v>16200</v>
      </c>
      <c r="L87" s="57"/>
      <c r="M87" s="58"/>
      <c r="N87" s="58"/>
      <c r="O87" s="49">
        <v>16200</v>
      </c>
    </row>
    <row r="88" spans="2:15" ht="15">
      <c r="B88" s="37">
        <v>7</v>
      </c>
      <c r="C88" s="106" t="s">
        <v>56</v>
      </c>
      <c r="D88" s="17" t="s">
        <v>21</v>
      </c>
      <c r="E88" s="69">
        <f t="shared" si="0"/>
        <v>7320</v>
      </c>
      <c r="F88" s="70">
        <f t="shared" si="3"/>
        <v>7320</v>
      </c>
      <c r="G88" s="57"/>
      <c r="H88" s="58"/>
      <c r="I88" s="58"/>
      <c r="J88" s="49">
        <v>7320</v>
      </c>
      <c r="K88" s="70">
        <f t="shared" si="5"/>
        <v>7320</v>
      </c>
      <c r="L88" s="57"/>
      <c r="M88" s="58"/>
      <c r="N88" s="58"/>
      <c r="O88" s="49">
        <v>7320</v>
      </c>
    </row>
    <row r="89" spans="2:15" ht="15">
      <c r="B89" s="37">
        <v>8</v>
      </c>
      <c r="C89" s="106" t="s">
        <v>160</v>
      </c>
      <c r="D89" s="17" t="s">
        <v>21</v>
      </c>
      <c r="E89" s="69">
        <f t="shared" si="0"/>
        <v>0</v>
      </c>
      <c r="F89" s="70">
        <f t="shared" si="3"/>
        <v>0</v>
      </c>
      <c r="G89" s="57"/>
      <c r="H89" s="58"/>
      <c r="I89" s="58"/>
      <c r="J89" s="49"/>
      <c r="K89" s="70">
        <f t="shared" si="5"/>
        <v>6314</v>
      </c>
      <c r="L89" s="57"/>
      <c r="M89" s="58"/>
      <c r="N89" s="58">
        <v>6314</v>
      </c>
      <c r="O89" s="49"/>
    </row>
    <row r="90" spans="2:15" ht="15">
      <c r="B90" s="37">
        <v>9</v>
      </c>
      <c r="C90" s="106" t="s">
        <v>161</v>
      </c>
      <c r="D90" s="17" t="s">
        <v>21</v>
      </c>
      <c r="E90" s="69">
        <f t="shared" si="0"/>
        <v>0</v>
      </c>
      <c r="F90" s="70">
        <f t="shared" si="3"/>
        <v>0</v>
      </c>
      <c r="G90" s="57"/>
      <c r="H90" s="58"/>
      <c r="I90" s="58"/>
      <c r="J90" s="49"/>
      <c r="K90" s="70">
        <f t="shared" si="5"/>
        <v>7270</v>
      </c>
      <c r="L90" s="57"/>
      <c r="M90" s="58"/>
      <c r="N90" s="58">
        <v>7270</v>
      </c>
      <c r="O90" s="49"/>
    </row>
    <row r="91" spans="2:15" ht="15">
      <c r="B91" s="37">
        <v>10</v>
      </c>
      <c r="C91" s="106" t="s">
        <v>162</v>
      </c>
      <c r="D91" s="17" t="s">
        <v>21</v>
      </c>
      <c r="E91" s="69">
        <f t="shared" si="0"/>
        <v>0</v>
      </c>
      <c r="F91" s="70">
        <f t="shared" si="3"/>
        <v>0</v>
      </c>
      <c r="G91" s="57"/>
      <c r="H91" s="58"/>
      <c r="I91" s="58"/>
      <c r="J91" s="49"/>
      <c r="K91" s="70">
        <f t="shared" si="5"/>
        <v>1680</v>
      </c>
      <c r="L91" s="57"/>
      <c r="M91" s="58"/>
      <c r="N91" s="58">
        <v>1680</v>
      </c>
      <c r="O91" s="49"/>
    </row>
    <row r="92" spans="2:15" ht="15">
      <c r="B92" s="37">
        <v>11</v>
      </c>
      <c r="C92" s="106" t="s">
        <v>163</v>
      </c>
      <c r="D92" s="17" t="s">
        <v>21</v>
      </c>
      <c r="E92" s="69">
        <f t="shared" si="0"/>
        <v>0</v>
      </c>
      <c r="F92" s="70">
        <f t="shared" si="3"/>
        <v>0</v>
      </c>
      <c r="G92" s="57"/>
      <c r="H92" s="58"/>
      <c r="I92" s="58"/>
      <c r="J92" s="49"/>
      <c r="K92" s="70">
        <f t="shared" si="5"/>
        <v>2323</v>
      </c>
      <c r="L92" s="57"/>
      <c r="M92" s="58"/>
      <c r="N92" s="58">
        <v>2323</v>
      </c>
      <c r="O92" s="49"/>
    </row>
    <row r="93" spans="2:15" ht="15">
      <c r="B93" s="37">
        <v>12</v>
      </c>
      <c r="C93" s="106" t="s">
        <v>58</v>
      </c>
      <c r="D93" s="17" t="s">
        <v>57</v>
      </c>
      <c r="E93" s="69">
        <f t="shared" si="0"/>
        <v>19800</v>
      </c>
      <c r="F93" s="70">
        <f t="shared" si="3"/>
        <v>19800</v>
      </c>
      <c r="G93" s="57"/>
      <c r="H93" s="58"/>
      <c r="I93" s="58">
        <v>19800</v>
      </c>
      <c r="J93" s="49"/>
      <c r="K93" s="70">
        <f t="shared" si="5"/>
        <v>19800</v>
      </c>
      <c r="L93" s="57"/>
      <c r="M93" s="58"/>
      <c r="N93" s="58">
        <v>19800</v>
      </c>
      <c r="O93" s="49"/>
    </row>
    <row r="94" spans="2:15" ht="15">
      <c r="B94" s="37">
        <v>13</v>
      </c>
      <c r="C94" s="106" t="s">
        <v>59</v>
      </c>
      <c r="D94" s="17" t="s">
        <v>41</v>
      </c>
      <c r="E94" s="69">
        <f t="shared" si="0"/>
        <v>7319</v>
      </c>
      <c r="F94" s="70">
        <f t="shared" si="3"/>
        <v>7319</v>
      </c>
      <c r="G94" s="57"/>
      <c r="H94" s="58"/>
      <c r="I94" s="58">
        <v>7319</v>
      </c>
      <c r="J94" s="49"/>
      <c r="K94" s="70">
        <f t="shared" si="5"/>
        <v>14638</v>
      </c>
      <c r="L94" s="57"/>
      <c r="M94" s="58"/>
      <c r="N94" s="58">
        <v>14638</v>
      </c>
      <c r="O94" s="49"/>
    </row>
    <row r="95" spans="2:15" ht="15.75">
      <c r="B95" s="43" t="s">
        <v>60</v>
      </c>
      <c r="C95" s="40" t="s">
        <v>61</v>
      </c>
      <c r="D95" s="38"/>
      <c r="E95" s="40">
        <f>F95</f>
        <v>4069185</v>
      </c>
      <c r="F95" s="46">
        <f>G95+H95+J95+I95</f>
        <v>4069185</v>
      </c>
      <c r="G95" s="75">
        <f>SUM(G96:G101)</f>
        <v>0</v>
      </c>
      <c r="H95" s="75">
        <f>SUM(H96:H122)</f>
        <v>2985800</v>
      </c>
      <c r="I95" s="75">
        <f>SUM(I96:I101)</f>
        <v>0</v>
      </c>
      <c r="J95" s="75">
        <f>SUM(J96:J125)</f>
        <v>1083385</v>
      </c>
      <c r="K95" s="46">
        <f>L95+M95+O95+N95</f>
        <v>4123632</v>
      </c>
      <c r="L95" s="75">
        <f>SUM(L96:L101)</f>
        <v>0</v>
      </c>
      <c r="M95" s="75">
        <f>SUM(M96:M122)</f>
        <v>2985800</v>
      </c>
      <c r="N95" s="75">
        <f>SUM(N96:N101)</f>
        <v>0</v>
      </c>
      <c r="O95" s="75">
        <f>SUM(O96:O125)</f>
        <v>1137832</v>
      </c>
    </row>
    <row r="96" spans="2:15" s="61" customFormat="1" ht="29.25">
      <c r="B96" s="111">
        <v>1</v>
      </c>
      <c r="C96" s="106" t="s">
        <v>171</v>
      </c>
      <c r="D96" s="18" t="s">
        <v>9</v>
      </c>
      <c r="E96" s="69">
        <f t="shared" si="0"/>
        <v>128000</v>
      </c>
      <c r="F96" s="70">
        <f t="shared" si="3"/>
        <v>128000</v>
      </c>
      <c r="G96" s="59"/>
      <c r="H96" s="60">
        <v>128000</v>
      </c>
      <c r="I96" s="50"/>
      <c r="J96" s="49"/>
      <c r="K96" s="70">
        <f aca="true" t="shared" si="6" ref="K96:K119">L96+M96+O96+N96</f>
        <v>128245</v>
      </c>
      <c r="L96" s="59"/>
      <c r="M96" s="60">
        <v>126601</v>
      </c>
      <c r="N96" s="50"/>
      <c r="O96" s="49">
        <v>1644</v>
      </c>
    </row>
    <row r="97" spans="2:15" s="61" customFormat="1" ht="15">
      <c r="B97" s="37">
        <v>2</v>
      </c>
      <c r="C97" s="108" t="s">
        <v>62</v>
      </c>
      <c r="D97" s="18" t="s">
        <v>9</v>
      </c>
      <c r="E97" s="69">
        <f t="shared" si="0"/>
        <v>28693</v>
      </c>
      <c r="F97" s="70">
        <f t="shared" si="3"/>
        <v>28693</v>
      </c>
      <c r="G97" s="59"/>
      <c r="H97" s="60"/>
      <c r="I97" s="50"/>
      <c r="J97" s="49">
        <v>28693</v>
      </c>
      <c r="K97" s="70">
        <f t="shared" si="6"/>
        <v>28693</v>
      </c>
      <c r="L97" s="59"/>
      <c r="M97" s="60"/>
      <c r="N97" s="50"/>
      <c r="O97" s="49">
        <v>28693</v>
      </c>
    </row>
    <row r="98" spans="2:15" s="61" customFormat="1" ht="28.5">
      <c r="B98" s="37">
        <v>3</v>
      </c>
      <c r="C98" s="109" t="s">
        <v>64</v>
      </c>
      <c r="D98" s="18" t="s">
        <v>9</v>
      </c>
      <c r="E98" s="69">
        <f>F98</f>
        <v>397749</v>
      </c>
      <c r="F98" s="70">
        <f t="shared" si="3"/>
        <v>397749</v>
      </c>
      <c r="G98" s="59"/>
      <c r="H98" s="60">
        <v>397749</v>
      </c>
      <c r="I98" s="50"/>
      <c r="J98" s="49"/>
      <c r="K98" s="70">
        <f t="shared" si="6"/>
        <v>397749</v>
      </c>
      <c r="L98" s="59"/>
      <c r="M98" s="60">
        <v>397749</v>
      </c>
      <c r="N98" s="50"/>
      <c r="O98" s="49"/>
    </row>
    <row r="99" spans="2:15" s="61" customFormat="1" ht="30" thickBot="1">
      <c r="B99" s="37">
        <v>4</v>
      </c>
      <c r="C99" s="106" t="s">
        <v>63</v>
      </c>
      <c r="D99" s="18" t="s">
        <v>9</v>
      </c>
      <c r="E99" s="69">
        <f t="shared" si="0"/>
        <v>391899</v>
      </c>
      <c r="F99" s="70">
        <f t="shared" si="3"/>
        <v>391899</v>
      </c>
      <c r="G99" s="59"/>
      <c r="H99" s="60">
        <v>391899</v>
      </c>
      <c r="I99" s="50"/>
      <c r="J99" s="49"/>
      <c r="K99" s="70">
        <f t="shared" si="6"/>
        <v>391899</v>
      </c>
      <c r="L99" s="59"/>
      <c r="M99" s="60">
        <v>391899</v>
      </c>
      <c r="N99" s="50"/>
      <c r="O99" s="49"/>
    </row>
    <row r="100" spans="2:15" s="61" customFormat="1" ht="30" thickBot="1">
      <c r="B100" s="37">
        <v>5</v>
      </c>
      <c r="C100" s="103" t="s">
        <v>65</v>
      </c>
      <c r="D100" s="18" t="s">
        <v>9</v>
      </c>
      <c r="E100" s="69">
        <f t="shared" si="0"/>
        <v>458238</v>
      </c>
      <c r="F100" s="70">
        <f t="shared" si="3"/>
        <v>458238</v>
      </c>
      <c r="G100" s="59"/>
      <c r="H100" s="60">
        <v>457211</v>
      </c>
      <c r="I100" s="50"/>
      <c r="J100" s="49">
        <v>1027</v>
      </c>
      <c r="K100" s="70">
        <f t="shared" si="6"/>
        <v>458610</v>
      </c>
      <c r="L100" s="59"/>
      <c r="M100" s="60">
        <v>458610</v>
      </c>
      <c r="N100" s="50"/>
      <c r="O100" s="49"/>
    </row>
    <row r="101" spans="2:15" s="61" customFormat="1" ht="15.75" thickBot="1">
      <c r="B101" s="37">
        <v>6</v>
      </c>
      <c r="C101" s="103" t="s">
        <v>66</v>
      </c>
      <c r="D101" s="18" t="s">
        <v>9</v>
      </c>
      <c r="E101" s="69">
        <f>F101</f>
        <v>810941</v>
      </c>
      <c r="F101" s="70">
        <f aca="true" t="shared" si="7" ref="F101:F107">G101+H101+J101+I101</f>
        <v>810941</v>
      </c>
      <c r="G101" s="59"/>
      <c r="H101" s="60">
        <v>810941</v>
      </c>
      <c r="I101" s="50"/>
      <c r="J101" s="49"/>
      <c r="K101" s="70">
        <f t="shared" si="6"/>
        <v>810941</v>
      </c>
      <c r="L101" s="59"/>
      <c r="M101" s="60">
        <v>810941</v>
      </c>
      <c r="N101" s="50"/>
      <c r="O101" s="49"/>
    </row>
    <row r="102" spans="2:15" s="61" customFormat="1" ht="15">
      <c r="B102" s="37">
        <v>7</v>
      </c>
      <c r="C102" s="110" t="s">
        <v>67</v>
      </c>
      <c r="D102" s="18" t="s">
        <v>21</v>
      </c>
      <c r="E102" s="69">
        <f>F102</f>
        <v>2500</v>
      </c>
      <c r="F102" s="70">
        <f t="shared" si="7"/>
        <v>2500</v>
      </c>
      <c r="G102" s="59"/>
      <c r="H102" s="62"/>
      <c r="I102" s="50"/>
      <c r="J102" s="49">
        <v>2500</v>
      </c>
      <c r="K102" s="70">
        <f t="shared" si="6"/>
        <v>2500</v>
      </c>
      <c r="L102" s="59"/>
      <c r="M102" s="62"/>
      <c r="N102" s="50"/>
      <c r="O102" s="49">
        <v>2500</v>
      </c>
    </row>
    <row r="103" spans="2:15" s="61" customFormat="1" ht="15">
      <c r="B103" s="37">
        <v>8</v>
      </c>
      <c r="C103" s="110" t="s">
        <v>68</v>
      </c>
      <c r="D103" s="18" t="s">
        <v>21</v>
      </c>
      <c r="E103" s="69">
        <f aca="true" t="shared" si="8" ref="E103:E145">F103</f>
        <v>59985</v>
      </c>
      <c r="F103" s="70">
        <f t="shared" si="7"/>
        <v>59985</v>
      </c>
      <c r="G103" s="59"/>
      <c r="H103" s="62"/>
      <c r="I103" s="50"/>
      <c r="J103" s="49">
        <v>59985</v>
      </c>
      <c r="K103" s="70">
        <f t="shared" si="6"/>
        <v>59985</v>
      </c>
      <c r="L103" s="59"/>
      <c r="M103" s="62"/>
      <c r="N103" s="50"/>
      <c r="O103" s="49">
        <v>59985</v>
      </c>
    </row>
    <row r="104" spans="2:15" s="61" customFormat="1" ht="15">
      <c r="B104" s="37">
        <v>9</v>
      </c>
      <c r="C104" s="110" t="s">
        <v>69</v>
      </c>
      <c r="D104" s="18" t="s">
        <v>21</v>
      </c>
      <c r="E104" s="69">
        <f t="shared" si="8"/>
        <v>21540</v>
      </c>
      <c r="F104" s="70">
        <f t="shared" si="7"/>
        <v>21540</v>
      </c>
      <c r="G104" s="59"/>
      <c r="H104" s="62"/>
      <c r="I104" s="50"/>
      <c r="J104" s="49">
        <v>21540</v>
      </c>
      <c r="K104" s="70">
        <f t="shared" si="6"/>
        <v>21540</v>
      </c>
      <c r="L104" s="59"/>
      <c r="M104" s="62"/>
      <c r="N104" s="50"/>
      <c r="O104" s="49">
        <v>21540</v>
      </c>
    </row>
    <row r="105" spans="2:15" s="61" customFormat="1" ht="15">
      <c r="B105" s="37">
        <v>10</v>
      </c>
      <c r="C105" s="110" t="s">
        <v>70</v>
      </c>
      <c r="D105" s="18" t="s">
        <v>21</v>
      </c>
      <c r="E105" s="69">
        <f t="shared" si="8"/>
        <v>3222</v>
      </c>
      <c r="F105" s="70">
        <f t="shared" si="7"/>
        <v>3222</v>
      </c>
      <c r="G105" s="59"/>
      <c r="H105" s="62"/>
      <c r="I105" s="50"/>
      <c r="J105" s="49">
        <v>3222</v>
      </c>
      <c r="K105" s="70">
        <f t="shared" si="6"/>
        <v>3222</v>
      </c>
      <c r="L105" s="59"/>
      <c r="M105" s="62"/>
      <c r="N105" s="50"/>
      <c r="O105" s="49">
        <v>3222</v>
      </c>
    </row>
    <row r="106" spans="2:15" s="61" customFormat="1" ht="15">
      <c r="B106" s="37">
        <v>11</v>
      </c>
      <c r="C106" s="110" t="s">
        <v>166</v>
      </c>
      <c r="D106" s="18" t="s">
        <v>21</v>
      </c>
      <c r="E106" s="69"/>
      <c r="F106" s="70"/>
      <c r="G106" s="59"/>
      <c r="H106" s="62"/>
      <c r="I106" s="50"/>
      <c r="J106" s="49"/>
      <c r="K106" s="70">
        <f t="shared" si="6"/>
        <v>2000</v>
      </c>
      <c r="L106" s="59"/>
      <c r="M106" s="62"/>
      <c r="N106" s="50"/>
      <c r="O106" s="49">
        <v>2000</v>
      </c>
    </row>
    <row r="107" spans="2:15" s="61" customFormat="1" ht="15">
      <c r="B107" s="37">
        <v>12</v>
      </c>
      <c r="C107" s="110" t="s">
        <v>71</v>
      </c>
      <c r="D107" s="18" t="s">
        <v>41</v>
      </c>
      <c r="E107" s="69">
        <f t="shared" si="8"/>
        <v>1920</v>
      </c>
      <c r="F107" s="70">
        <f t="shared" si="7"/>
        <v>1920</v>
      </c>
      <c r="G107" s="59"/>
      <c r="H107" s="62"/>
      <c r="I107" s="50"/>
      <c r="J107" s="49">
        <v>1920</v>
      </c>
      <c r="K107" s="70">
        <f t="shared" si="6"/>
        <v>1920</v>
      </c>
      <c r="L107" s="59"/>
      <c r="M107" s="62"/>
      <c r="N107" s="50"/>
      <c r="O107" s="49">
        <v>1920</v>
      </c>
    </row>
    <row r="108" spans="2:15" s="61" customFormat="1" ht="15">
      <c r="B108" s="37">
        <v>13</v>
      </c>
      <c r="C108" s="110" t="s">
        <v>72</v>
      </c>
      <c r="D108" s="18" t="s">
        <v>14</v>
      </c>
      <c r="E108" s="69">
        <f t="shared" si="8"/>
        <v>11064</v>
      </c>
      <c r="F108" s="70">
        <f aca="true" t="shared" si="9" ref="F108:F121">G108+H108+J108+I108</f>
        <v>11064</v>
      </c>
      <c r="G108" s="59"/>
      <c r="H108" s="62"/>
      <c r="I108" s="50"/>
      <c r="J108" s="49">
        <v>11064</v>
      </c>
      <c r="K108" s="70">
        <f t="shared" si="6"/>
        <v>11064</v>
      </c>
      <c r="L108" s="59"/>
      <c r="M108" s="62"/>
      <c r="N108" s="50"/>
      <c r="O108" s="49">
        <v>11064</v>
      </c>
    </row>
    <row r="109" spans="2:15" s="61" customFormat="1" ht="15">
      <c r="B109" s="37">
        <v>14</v>
      </c>
      <c r="C109" s="110" t="s">
        <v>73</v>
      </c>
      <c r="D109" s="18" t="s">
        <v>14</v>
      </c>
      <c r="E109" s="69">
        <f t="shared" si="8"/>
        <v>20348</v>
      </c>
      <c r="F109" s="70">
        <f t="shared" si="9"/>
        <v>20348</v>
      </c>
      <c r="G109" s="59"/>
      <c r="H109" s="62"/>
      <c r="I109" s="50"/>
      <c r="J109" s="49">
        <v>20348</v>
      </c>
      <c r="K109" s="70">
        <f t="shared" si="6"/>
        <v>20348</v>
      </c>
      <c r="L109" s="59"/>
      <c r="M109" s="62"/>
      <c r="N109" s="50"/>
      <c r="O109" s="49">
        <v>20348</v>
      </c>
    </row>
    <row r="110" spans="2:15" s="61" customFormat="1" ht="15">
      <c r="B110" s="37">
        <v>15</v>
      </c>
      <c r="C110" s="110" t="s">
        <v>165</v>
      </c>
      <c r="D110" s="18" t="s">
        <v>14</v>
      </c>
      <c r="E110" s="69">
        <f t="shared" si="8"/>
        <v>0</v>
      </c>
      <c r="F110" s="70">
        <f t="shared" si="9"/>
        <v>0</v>
      </c>
      <c r="G110" s="59"/>
      <c r="H110" s="62"/>
      <c r="I110" s="50"/>
      <c r="J110" s="49"/>
      <c r="K110" s="70">
        <f t="shared" si="6"/>
        <v>23090</v>
      </c>
      <c r="L110" s="59"/>
      <c r="M110" s="62"/>
      <c r="N110" s="50"/>
      <c r="O110" s="49">
        <v>23090</v>
      </c>
    </row>
    <row r="111" spans="2:15" s="61" customFormat="1" ht="15">
      <c r="B111" s="37">
        <v>16</v>
      </c>
      <c r="C111" s="110" t="s">
        <v>74</v>
      </c>
      <c r="D111" s="18" t="s">
        <v>14</v>
      </c>
      <c r="E111" s="69">
        <f t="shared" si="8"/>
        <v>2400</v>
      </c>
      <c r="F111" s="70">
        <f t="shared" si="9"/>
        <v>2400</v>
      </c>
      <c r="G111" s="59"/>
      <c r="H111" s="62"/>
      <c r="I111" s="50"/>
      <c r="J111" s="49">
        <v>2400</v>
      </c>
      <c r="K111" s="70">
        <f t="shared" si="6"/>
        <v>2400</v>
      </c>
      <c r="L111" s="59"/>
      <c r="M111" s="62"/>
      <c r="N111" s="50"/>
      <c r="O111" s="49">
        <v>2400</v>
      </c>
    </row>
    <row r="112" spans="2:15" s="61" customFormat="1" ht="45">
      <c r="B112" s="37">
        <v>17</v>
      </c>
      <c r="C112" s="110" t="s">
        <v>75</v>
      </c>
      <c r="D112" s="18" t="s">
        <v>14</v>
      </c>
      <c r="E112" s="69">
        <f t="shared" si="8"/>
        <v>818000</v>
      </c>
      <c r="F112" s="70">
        <f t="shared" si="9"/>
        <v>818000</v>
      </c>
      <c r="G112" s="59"/>
      <c r="H112" s="60">
        <v>800000</v>
      </c>
      <c r="I112" s="50"/>
      <c r="J112" s="49">
        <v>18000</v>
      </c>
      <c r="K112" s="70">
        <f t="shared" si="6"/>
        <v>836000</v>
      </c>
      <c r="L112" s="59"/>
      <c r="M112" s="60">
        <v>800000</v>
      </c>
      <c r="N112" s="50"/>
      <c r="O112" s="49">
        <v>36000</v>
      </c>
    </row>
    <row r="113" spans="2:15" s="61" customFormat="1" ht="15">
      <c r="B113" s="37">
        <v>18</v>
      </c>
      <c r="C113" s="110" t="s">
        <v>76</v>
      </c>
      <c r="D113" s="18" t="s">
        <v>14</v>
      </c>
      <c r="E113" s="69">
        <f t="shared" si="8"/>
        <v>25892</v>
      </c>
      <c r="F113" s="70">
        <f t="shared" si="9"/>
        <v>25892</v>
      </c>
      <c r="G113" s="59"/>
      <c r="H113" s="60"/>
      <c r="I113" s="50"/>
      <c r="J113" s="49">
        <v>25892</v>
      </c>
      <c r="K113" s="70">
        <f t="shared" si="6"/>
        <v>25892</v>
      </c>
      <c r="L113" s="59"/>
      <c r="M113" s="60"/>
      <c r="N113" s="50"/>
      <c r="O113" s="49">
        <v>25892</v>
      </c>
    </row>
    <row r="114" spans="2:15" s="61" customFormat="1" ht="15">
      <c r="B114" s="37">
        <v>19</v>
      </c>
      <c r="C114" s="110" t="s">
        <v>77</v>
      </c>
      <c r="D114" s="18" t="s">
        <v>14</v>
      </c>
      <c r="E114" s="69">
        <f t="shared" si="8"/>
        <v>29987</v>
      </c>
      <c r="F114" s="70">
        <f t="shared" si="9"/>
        <v>29987</v>
      </c>
      <c r="G114" s="59"/>
      <c r="H114" s="60"/>
      <c r="I114" s="50"/>
      <c r="J114" s="49">
        <v>29987</v>
      </c>
      <c r="K114" s="70">
        <f t="shared" si="6"/>
        <v>29987</v>
      </c>
      <c r="L114" s="59"/>
      <c r="M114" s="60"/>
      <c r="N114" s="50"/>
      <c r="O114" s="49">
        <v>29987</v>
      </c>
    </row>
    <row r="115" spans="2:15" s="61" customFormat="1" ht="15">
      <c r="B115" s="37">
        <v>20</v>
      </c>
      <c r="C115" s="110" t="s">
        <v>77</v>
      </c>
      <c r="D115" s="18" t="s">
        <v>14</v>
      </c>
      <c r="E115" s="69">
        <f t="shared" si="8"/>
        <v>29934</v>
      </c>
      <c r="F115" s="70">
        <f t="shared" si="9"/>
        <v>29934</v>
      </c>
      <c r="G115" s="59"/>
      <c r="H115" s="60"/>
      <c r="I115" s="50"/>
      <c r="J115" s="49">
        <v>29934</v>
      </c>
      <c r="K115" s="70">
        <f t="shared" si="6"/>
        <v>29934</v>
      </c>
      <c r="L115" s="59"/>
      <c r="M115" s="60"/>
      <c r="N115" s="50"/>
      <c r="O115" s="49">
        <v>29934</v>
      </c>
    </row>
    <row r="116" spans="2:15" s="61" customFormat="1" ht="15">
      <c r="B116" s="37">
        <v>21</v>
      </c>
      <c r="C116" s="110" t="s">
        <v>77</v>
      </c>
      <c r="D116" s="18" t="s">
        <v>14</v>
      </c>
      <c r="E116" s="69">
        <f t="shared" si="8"/>
        <v>12969</v>
      </c>
      <c r="F116" s="70">
        <f t="shared" si="9"/>
        <v>12969</v>
      </c>
      <c r="G116" s="59"/>
      <c r="H116" s="60"/>
      <c r="I116" s="50"/>
      <c r="J116" s="49">
        <v>12969</v>
      </c>
      <c r="K116" s="70">
        <f t="shared" si="6"/>
        <v>12969</v>
      </c>
      <c r="L116" s="59"/>
      <c r="M116" s="60"/>
      <c r="N116" s="50"/>
      <c r="O116" s="49">
        <v>12969</v>
      </c>
    </row>
    <row r="117" spans="2:15" s="61" customFormat="1" ht="15">
      <c r="B117" s="37">
        <v>22</v>
      </c>
      <c r="C117" s="110" t="s">
        <v>78</v>
      </c>
      <c r="D117" s="18" t="s">
        <v>14</v>
      </c>
      <c r="E117" s="69">
        <f t="shared" si="8"/>
        <v>4871</v>
      </c>
      <c r="F117" s="70">
        <f t="shared" si="9"/>
        <v>4871</v>
      </c>
      <c r="G117" s="59"/>
      <c r="H117" s="60"/>
      <c r="I117" s="50"/>
      <c r="J117" s="49">
        <v>4871</v>
      </c>
      <c r="K117" s="70">
        <f t="shared" si="6"/>
        <v>4871</v>
      </c>
      <c r="L117" s="59"/>
      <c r="M117" s="60"/>
      <c r="N117" s="50"/>
      <c r="O117" s="49">
        <v>4871</v>
      </c>
    </row>
    <row r="118" spans="2:15" s="61" customFormat="1" ht="15">
      <c r="B118" s="37">
        <v>23</v>
      </c>
      <c r="C118" s="110" t="s">
        <v>79</v>
      </c>
      <c r="D118" s="18" t="s">
        <v>14</v>
      </c>
      <c r="E118" s="69">
        <f t="shared" si="8"/>
        <v>10063</v>
      </c>
      <c r="F118" s="70">
        <f t="shared" si="9"/>
        <v>10063</v>
      </c>
      <c r="G118" s="59"/>
      <c r="H118" s="60"/>
      <c r="I118" s="50"/>
      <c r="J118" s="49">
        <v>10063</v>
      </c>
      <c r="K118" s="70">
        <f t="shared" si="6"/>
        <v>10063</v>
      </c>
      <c r="L118" s="59"/>
      <c r="M118" s="60"/>
      <c r="N118" s="50"/>
      <c r="O118" s="49">
        <v>10063</v>
      </c>
    </row>
    <row r="119" spans="2:15" s="61" customFormat="1" ht="15">
      <c r="B119" s="37">
        <v>24</v>
      </c>
      <c r="C119" s="110" t="s">
        <v>80</v>
      </c>
      <c r="D119" s="18" t="s">
        <v>14</v>
      </c>
      <c r="E119" s="69">
        <f t="shared" si="8"/>
        <v>717870</v>
      </c>
      <c r="F119" s="70">
        <f t="shared" si="9"/>
        <v>717870</v>
      </c>
      <c r="G119" s="59"/>
      <c r="H119" s="60"/>
      <c r="I119" s="50"/>
      <c r="J119" s="49">
        <v>717870</v>
      </c>
      <c r="K119" s="70">
        <f t="shared" si="6"/>
        <v>717870</v>
      </c>
      <c r="L119" s="59"/>
      <c r="M119" s="60"/>
      <c r="N119" s="50"/>
      <c r="O119" s="49">
        <v>717870</v>
      </c>
    </row>
    <row r="120" spans="2:15" ht="15.75">
      <c r="B120" s="37">
        <v>25</v>
      </c>
      <c r="C120" s="106" t="s">
        <v>109</v>
      </c>
      <c r="D120" s="17" t="s">
        <v>14</v>
      </c>
      <c r="E120" s="35">
        <f>F120</f>
        <v>28130</v>
      </c>
      <c r="F120" s="36">
        <f>SUM(G120:J120)</f>
        <v>28130</v>
      </c>
      <c r="G120" s="54"/>
      <c r="H120" s="53"/>
      <c r="I120" s="53"/>
      <c r="J120" s="16">
        <v>28130</v>
      </c>
      <c r="K120" s="36">
        <f>SUM(L120:O120)</f>
        <v>28130</v>
      </c>
      <c r="L120" s="54"/>
      <c r="M120" s="53"/>
      <c r="N120" s="53"/>
      <c r="O120" s="16">
        <v>28130</v>
      </c>
    </row>
    <row r="121" spans="2:15" s="61" customFormat="1" ht="15">
      <c r="B121" s="37">
        <v>26</v>
      </c>
      <c r="C121" s="110" t="s">
        <v>81</v>
      </c>
      <c r="D121" s="18" t="s">
        <v>24</v>
      </c>
      <c r="E121" s="69">
        <f t="shared" si="8"/>
        <v>2000</v>
      </c>
      <c r="F121" s="70">
        <f t="shared" si="9"/>
        <v>2000</v>
      </c>
      <c r="G121" s="59"/>
      <c r="H121" s="60"/>
      <c r="I121" s="50"/>
      <c r="J121" s="49">
        <v>2000</v>
      </c>
      <c r="K121" s="70">
        <f aca="true" t="shared" si="10" ref="K121:K154">L121+M121+O121+N121</f>
        <v>2000</v>
      </c>
      <c r="L121" s="59"/>
      <c r="M121" s="60"/>
      <c r="N121" s="50"/>
      <c r="O121" s="49">
        <v>2000</v>
      </c>
    </row>
    <row r="122" spans="2:15" s="61" customFormat="1" ht="15">
      <c r="B122" s="37">
        <v>27</v>
      </c>
      <c r="C122" s="110" t="s">
        <v>123</v>
      </c>
      <c r="D122" s="18" t="s">
        <v>24</v>
      </c>
      <c r="E122" s="69">
        <f t="shared" si="8"/>
        <v>43470</v>
      </c>
      <c r="F122" s="70">
        <f aca="true" t="shared" si="11" ref="F122:F145">G122+H122+J122+I122</f>
        <v>43470</v>
      </c>
      <c r="G122" s="59"/>
      <c r="H122" s="60"/>
      <c r="I122" s="50"/>
      <c r="J122" s="49">
        <v>43470</v>
      </c>
      <c r="K122" s="70">
        <f t="shared" si="10"/>
        <v>43470</v>
      </c>
      <c r="L122" s="59"/>
      <c r="M122" s="60"/>
      <c r="N122" s="50"/>
      <c r="O122" s="49">
        <v>43470</v>
      </c>
    </row>
    <row r="123" spans="2:15" s="61" customFormat="1" ht="15">
      <c r="B123" s="37">
        <v>28</v>
      </c>
      <c r="C123" s="110" t="s">
        <v>167</v>
      </c>
      <c r="D123" s="18" t="s">
        <v>24</v>
      </c>
      <c r="E123" s="69"/>
      <c r="F123" s="70">
        <f t="shared" si="11"/>
        <v>7500</v>
      </c>
      <c r="G123" s="59"/>
      <c r="H123" s="60"/>
      <c r="I123" s="50"/>
      <c r="J123" s="49">
        <v>7500</v>
      </c>
      <c r="K123" s="70">
        <f t="shared" si="10"/>
        <v>7500</v>
      </c>
      <c r="L123" s="59"/>
      <c r="M123" s="60"/>
      <c r="N123" s="50"/>
      <c r="O123" s="49">
        <v>7500</v>
      </c>
    </row>
    <row r="124" spans="2:15" s="61" customFormat="1" ht="15">
      <c r="B124" s="37">
        <v>29</v>
      </c>
      <c r="C124" s="110" t="s">
        <v>172</v>
      </c>
      <c r="D124" s="18" t="s">
        <v>24</v>
      </c>
      <c r="E124" s="69"/>
      <c r="F124" s="70">
        <f t="shared" si="11"/>
        <v>0</v>
      </c>
      <c r="G124" s="59"/>
      <c r="H124" s="60"/>
      <c r="I124" s="50"/>
      <c r="J124" s="49"/>
      <c r="K124" s="70">
        <f t="shared" si="10"/>
        <v>10740</v>
      </c>
      <c r="L124" s="59"/>
      <c r="M124" s="60"/>
      <c r="N124" s="50"/>
      <c r="O124" s="49">
        <v>10740</v>
      </c>
    </row>
    <row r="125" spans="2:15" s="61" customFormat="1" ht="15">
      <c r="B125" s="37">
        <v>30</v>
      </c>
      <c r="C125" s="110" t="s">
        <v>121</v>
      </c>
      <c r="D125" s="18" t="s">
        <v>122</v>
      </c>
      <c r="E125" s="69"/>
      <c r="F125" s="70">
        <f t="shared" si="11"/>
        <v>0</v>
      </c>
      <c r="G125" s="59"/>
      <c r="H125" s="60"/>
      <c r="I125" s="50"/>
      <c r="J125" s="49"/>
      <c r="K125" s="70">
        <f t="shared" si="10"/>
        <v>0</v>
      </c>
      <c r="L125" s="59"/>
      <c r="M125" s="60"/>
      <c r="N125" s="50"/>
      <c r="O125" s="49"/>
    </row>
    <row r="126" spans="2:15" s="61" customFormat="1" ht="15.75">
      <c r="B126" s="43" t="s">
        <v>82</v>
      </c>
      <c r="C126" s="63" t="s">
        <v>83</v>
      </c>
      <c r="D126" s="64"/>
      <c r="E126" s="40">
        <f>SUM(F126)</f>
        <v>2121080</v>
      </c>
      <c r="F126" s="46">
        <f t="shared" si="11"/>
        <v>2121080</v>
      </c>
      <c r="G126" s="65">
        <f>SUM(G127:G145)</f>
        <v>0</v>
      </c>
      <c r="H126" s="66">
        <f>SUM(H127:H145)</f>
        <v>430800</v>
      </c>
      <c r="I126" s="48">
        <f>SUM(I127:I145)</f>
        <v>0</v>
      </c>
      <c r="J126" s="47">
        <f>SUM(J127:J145)</f>
        <v>1690280</v>
      </c>
      <c r="K126" s="46">
        <f t="shared" si="10"/>
        <v>2122520</v>
      </c>
      <c r="L126" s="65">
        <f>SUM(L127:L145)</f>
        <v>0</v>
      </c>
      <c r="M126" s="66">
        <f>SUM(M127:M145)</f>
        <v>430800</v>
      </c>
      <c r="N126" s="48">
        <f>SUM(N127:N145)</f>
        <v>0</v>
      </c>
      <c r="O126" s="47">
        <f>SUM(O127:O145)</f>
        <v>1691720</v>
      </c>
    </row>
    <row r="127" spans="2:15" s="61" customFormat="1" ht="30">
      <c r="B127" s="37">
        <v>1</v>
      </c>
      <c r="C127" s="110" t="s">
        <v>84</v>
      </c>
      <c r="D127" s="67" t="s">
        <v>9</v>
      </c>
      <c r="E127" s="69">
        <f t="shared" si="8"/>
        <v>1526000</v>
      </c>
      <c r="F127" s="70">
        <f t="shared" si="11"/>
        <v>1526000</v>
      </c>
      <c r="G127" s="59"/>
      <c r="H127" s="60"/>
      <c r="I127" s="50"/>
      <c r="J127" s="49">
        <v>1526000</v>
      </c>
      <c r="K127" s="70">
        <f t="shared" si="10"/>
        <v>1526000</v>
      </c>
      <c r="L127" s="59"/>
      <c r="M127" s="60"/>
      <c r="N127" s="50"/>
      <c r="O127" s="49">
        <v>1526000</v>
      </c>
    </row>
    <row r="128" spans="2:15" s="61" customFormat="1" ht="15">
      <c r="B128" s="37">
        <v>2</v>
      </c>
      <c r="C128" s="110" t="s">
        <v>85</v>
      </c>
      <c r="D128" s="67" t="s">
        <v>21</v>
      </c>
      <c r="E128" s="69">
        <f t="shared" si="8"/>
        <v>1560</v>
      </c>
      <c r="F128" s="70">
        <f t="shared" si="11"/>
        <v>1560</v>
      </c>
      <c r="G128" s="59"/>
      <c r="H128" s="60"/>
      <c r="I128" s="50"/>
      <c r="J128" s="49">
        <v>1560</v>
      </c>
      <c r="K128" s="70">
        <f t="shared" si="10"/>
        <v>1560</v>
      </c>
      <c r="L128" s="59"/>
      <c r="M128" s="60"/>
      <c r="N128" s="50"/>
      <c r="O128" s="49">
        <v>1560</v>
      </c>
    </row>
    <row r="129" spans="2:15" s="61" customFormat="1" ht="15">
      <c r="B129" s="37">
        <v>3</v>
      </c>
      <c r="C129" s="110" t="s">
        <v>86</v>
      </c>
      <c r="D129" s="67" t="s">
        <v>21</v>
      </c>
      <c r="E129" s="69">
        <f t="shared" si="8"/>
        <v>50000</v>
      </c>
      <c r="F129" s="70">
        <f t="shared" si="11"/>
        <v>50000</v>
      </c>
      <c r="G129" s="59"/>
      <c r="H129" s="60"/>
      <c r="I129" s="50"/>
      <c r="J129" s="49">
        <v>50000</v>
      </c>
      <c r="K129" s="70">
        <f t="shared" si="10"/>
        <v>50000</v>
      </c>
      <c r="L129" s="59"/>
      <c r="M129" s="60"/>
      <c r="N129" s="50"/>
      <c r="O129" s="49">
        <v>50000</v>
      </c>
    </row>
    <row r="130" spans="2:15" s="61" customFormat="1" ht="15">
      <c r="B130" s="37">
        <v>4</v>
      </c>
      <c r="C130" s="110" t="s">
        <v>87</v>
      </c>
      <c r="D130" s="67" t="s">
        <v>21</v>
      </c>
      <c r="E130" s="69">
        <f t="shared" si="8"/>
        <v>28000</v>
      </c>
      <c r="F130" s="70">
        <f t="shared" si="11"/>
        <v>28000</v>
      </c>
      <c r="G130" s="59"/>
      <c r="H130" s="60"/>
      <c r="I130" s="50"/>
      <c r="J130" s="49">
        <v>28000</v>
      </c>
      <c r="K130" s="70">
        <f t="shared" si="10"/>
        <v>28000</v>
      </c>
      <c r="L130" s="59"/>
      <c r="M130" s="60"/>
      <c r="N130" s="50"/>
      <c r="O130" s="49">
        <v>28000</v>
      </c>
    </row>
    <row r="131" spans="2:15" s="61" customFormat="1" ht="15">
      <c r="B131" s="37">
        <v>5</v>
      </c>
      <c r="C131" s="110" t="s">
        <v>88</v>
      </c>
      <c r="D131" s="67" t="s">
        <v>21</v>
      </c>
      <c r="E131" s="69">
        <f t="shared" si="8"/>
        <v>10152</v>
      </c>
      <c r="F131" s="70">
        <f t="shared" si="11"/>
        <v>10152</v>
      </c>
      <c r="G131" s="59"/>
      <c r="H131" s="60"/>
      <c r="I131" s="50"/>
      <c r="J131" s="49">
        <v>10152</v>
      </c>
      <c r="K131" s="70">
        <f t="shared" si="10"/>
        <v>10152</v>
      </c>
      <c r="L131" s="59"/>
      <c r="M131" s="60"/>
      <c r="N131" s="50"/>
      <c r="O131" s="49">
        <v>10152</v>
      </c>
    </row>
    <row r="132" spans="2:15" s="61" customFormat="1" ht="15">
      <c r="B132" s="37">
        <v>6</v>
      </c>
      <c r="C132" s="110" t="s">
        <v>89</v>
      </c>
      <c r="D132" s="67" t="s">
        <v>21</v>
      </c>
      <c r="E132" s="69">
        <f t="shared" si="8"/>
        <v>11760</v>
      </c>
      <c r="F132" s="70">
        <f t="shared" si="11"/>
        <v>11760</v>
      </c>
      <c r="G132" s="59"/>
      <c r="H132" s="60"/>
      <c r="I132" s="50"/>
      <c r="J132" s="49">
        <v>11760</v>
      </c>
      <c r="K132" s="70">
        <f t="shared" si="10"/>
        <v>11760</v>
      </c>
      <c r="L132" s="59"/>
      <c r="M132" s="60"/>
      <c r="N132" s="50"/>
      <c r="O132" s="49">
        <v>11760</v>
      </c>
    </row>
    <row r="133" spans="2:15" s="61" customFormat="1" ht="15">
      <c r="B133" s="37">
        <v>7</v>
      </c>
      <c r="C133" s="110" t="s">
        <v>90</v>
      </c>
      <c r="D133" s="67" t="s">
        <v>21</v>
      </c>
      <c r="E133" s="69">
        <f t="shared" si="8"/>
        <v>430800</v>
      </c>
      <c r="F133" s="70">
        <f t="shared" si="11"/>
        <v>430800</v>
      </c>
      <c r="G133" s="59"/>
      <c r="H133" s="60">
        <v>430800</v>
      </c>
      <c r="I133" s="50"/>
      <c r="J133" s="49"/>
      <c r="K133" s="70">
        <f t="shared" si="10"/>
        <v>430800</v>
      </c>
      <c r="L133" s="59"/>
      <c r="M133" s="60">
        <v>430800</v>
      </c>
      <c r="N133" s="50"/>
      <c r="O133" s="49"/>
    </row>
    <row r="134" spans="2:15" s="61" customFormat="1" ht="15">
      <c r="B134" s="37">
        <v>8</v>
      </c>
      <c r="C134" s="110" t="s">
        <v>91</v>
      </c>
      <c r="D134" s="67" t="s">
        <v>41</v>
      </c>
      <c r="E134" s="69">
        <f t="shared" si="8"/>
        <v>7074</v>
      </c>
      <c r="F134" s="70">
        <f t="shared" si="11"/>
        <v>7074</v>
      </c>
      <c r="G134" s="59"/>
      <c r="H134" s="60"/>
      <c r="I134" s="50"/>
      <c r="J134" s="49">
        <v>7074</v>
      </c>
      <c r="K134" s="70">
        <f t="shared" si="10"/>
        <v>7074</v>
      </c>
      <c r="L134" s="59"/>
      <c r="M134" s="60"/>
      <c r="N134" s="50"/>
      <c r="O134" s="49">
        <v>7074</v>
      </c>
    </row>
    <row r="135" spans="2:15" s="61" customFormat="1" ht="15">
      <c r="B135" s="37">
        <v>9</v>
      </c>
      <c r="C135" s="110" t="s">
        <v>92</v>
      </c>
      <c r="D135" s="67" t="s">
        <v>41</v>
      </c>
      <c r="E135" s="69">
        <f t="shared" si="8"/>
        <v>5200</v>
      </c>
      <c r="F135" s="70">
        <f t="shared" si="11"/>
        <v>5200</v>
      </c>
      <c r="G135" s="59"/>
      <c r="H135" s="60"/>
      <c r="I135" s="50"/>
      <c r="J135" s="49">
        <v>5200</v>
      </c>
      <c r="K135" s="70">
        <f t="shared" si="10"/>
        <v>5200</v>
      </c>
      <c r="L135" s="59"/>
      <c r="M135" s="60"/>
      <c r="N135" s="50"/>
      <c r="O135" s="49">
        <v>5200</v>
      </c>
    </row>
    <row r="136" spans="2:15" s="61" customFormat="1" ht="15">
      <c r="B136" s="37">
        <v>10</v>
      </c>
      <c r="C136" s="110" t="s">
        <v>93</v>
      </c>
      <c r="D136" s="67" t="s">
        <v>41</v>
      </c>
      <c r="E136" s="69">
        <f t="shared" si="8"/>
        <v>29616</v>
      </c>
      <c r="F136" s="70">
        <f t="shared" si="11"/>
        <v>29616</v>
      </c>
      <c r="G136" s="59"/>
      <c r="H136" s="60"/>
      <c r="I136" s="50"/>
      <c r="J136" s="49">
        <v>29616</v>
      </c>
      <c r="K136" s="70">
        <f t="shared" si="10"/>
        <v>29616</v>
      </c>
      <c r="L136" s="59"/>
      <c r="M136" s="60"/>
      <c r="N136" s="50"/>
      <c r="O136" s="49">
        <v>29616</v>
      </c>
    </row>
    <row r="137" spans="2:15" s="61" customFormat="1" ht="15">
      <c r="B137" s="37">
        <v>11</v>
      </c>
      <c r="C137" s="110" t="s">
        <v>94</v>
      </c>
      <c r="D137" s="67" t="s">
        <v>41</v>
      </c>
      <c r="E137" s="69">
        <f t="shared" si="8"/>
        <v>7900</v>
      </c>
      <c r="F137" s="70">
        <f t="shared" si="11"/>
        <v>7900</v>
      </c>
      <c r="G137" s="59"/>
      <c r="H137" s="60"/>
      <c r="I137" s="50"/>
      <c r="J137" s="49">
        <v>7900</v>
      </c>
      <c r="K137" s="70">
        <f t="shared" si="10"/>
        <v>7900</v>
      </c>
      <c r="L137" s="59"/>
      <c r="M137" s="60"/>
      <c r="N137" s="50"/>
      <c r="O137" s="49">
        <v>7900</v>
      </c>
    </row>
    <row r="138" spans="2:15" s="61" customFormat="1" ht="15">
      <c r="B138" s="37">
        <v>12</v>
      </c>
      <c r="C138" s="110" t="s">
        <v>95</v>
      </c>
      <c r="D138" s="67" t="s">
        <v>41</v>
      </c>
      <c r="E138" s="69">
        <f t="shared" si="8"/>
        <v>2200</v>
      </c>
      <c r="F138" s="70">
        <f t="shared" si="11"/>
        <v>2200</v>
      </c>
      <c r="G138" s="59"/>
      <c r="H138" s="60"/>
      <c r="I138" s="50"/>
      <c r="J138" s="49">
        <v>2200</v>
      </c>
      <c r="K138" s="70">
        <f t="shared" si="10"/>
        <v>2200</v>
      </c>
      <c r="L138" s="59"/>
      <c r="M138" s="60"/>
      <c r="N138" s="50"/>
      <c r="O138" s="49">
        <v>2200</v>
      </c>
    </row>
    <row r="139" spans="2:15" s="61" customFormat="1" ht="15">
      <c r="B139" s="37">
        <v>13</v>
      </c>
      <c r="C139" s="110" t="s">
        <v>96</v>
      </c>
      <c r="D139" s="67" t="s">
        <v>41</v>
      </c>
      <c r="E139" s="69">
        <f t="shared" si="8"/>
        <v>2700</v>
      </c>
      <c r="F139" s="70">
        <f t="shared" si="11"/>
        <v>2700</v>
      </c>
      <c r="G139" s="59"/>
      <c r="H139" s="60"/>
      <c r="I139" s="50"/>
      <c r="J139" s="49">
        <v>2700</v>
      </c>
      <c r="K139" s="70">
        <f t="shared" si="10"/>
        <v>2700</v>
      </c>
      <c r="L139" s="59"/>
      <c r="M139" s="60"/>
      <c r="N139" s="50"/>
      <c r="O139" s="49">
        <v>2700</v>
      </c>
    </row>
    <row r="140" spans="2:15" s="61" customFormat="1" ht="15">
      <c r="B140" s="37">
        <v>14</v>
      </c>
      <c r="C140" s="110" t="s">
        <v>97</v>
      </c>
      <c r="D140" s="67" t="s">
        <v>41</v>
      </c>
      <c r="E140" s="69">
        <f t="shared" si="8"/>
        <v>1200</v>
      </c>
      <c r="F140" s="70">
        <f t="shared" si="11"/>
        <v>1200</v>
      </c>
      <c r="G140" s="59"/>
      <c r="H140" s="60"/>
      <c r="I140" s="50"/>
      <c r="J140" s="49">
        <v>1200</v>
      </c>
      <c r="K140" s="70">
        <f t="shared" si="10"/>
        <v>1200</v>
      </c>
      <c r="L140" s="59"/>
      <c r="M140" s="60"/>
      <c r="N140" s="50"/>
      <c r="O140" s="49">
        <v>1200</v>
      </c>
    </row>
    <row r="141" spans="2:15" s="61" customFormat="1" ht="15">
      <c r="B141" s="37">
        <v>15</v>
      </c>
      <c r="C141" s="110" t="s">
        <v>98</v>
      </c>
      <c r="D141" s="67" t="s">
        <v>41</v>
      </c>
      <c r="E141" s="69">
        <f t="shared" si="8"/>
        <v>2500</v>
      </c>
      <c r="F141" s="70">
        <f t="shared" si="11"/>
        <v>2500</v>
      </c>
      <c r="G141" s="59"/>
      <c r="H141" s="60"/>
      <c r="I141" s="50"/>
      <c r="J141" s="49">
        <v>2500</v>
      </c>
      <c r="K141" s="70">
        <f t="shared" si="10"/>
        <v>2500</v>
      </c>
      <c r="L141" s="59"/>
      <c r="M141" s="60"/>
      <c r="N141" s="50"/>
      <c r="O141" s="49">
        <v>2500</v>
      </c>
    </row>
    <row r="142" spans="2:15" s="61" customFormat="1" ht="15">
      <c r="B142" s="37">
        <v>16</v>
      </c>
      <c r="C142" s="110" t="s">
        <v>99</v>
      </c>
      <c r="D142" s="67" t="s">
        <v>41</v>
      </c>
      <c r="E142" s="69">
        <f t="shared" si="8"/>
        <v>2500</v>
      </c>
      <c r="F142" s="70">
        <f t="shared" si="11"/>
        <v>2500</v>
      </c>
      <c r="G142" s="59"/>
      <c r="H142" s="60"/>
      <c r="I142" s="50"/>
      <c r="J142" s="49">
        <v>2500</v>
      </c>
      <c r="K142" s="70">
        <f t="shared" si="10"/>
        <v>2500</v>
      </c>
      <c r="L142" s="59"/>
      <c r="M142" s="60"/>
      <c r="N142" s="50"/>
      <c r="O142" s="49">
        <v>2500</v>
      </c>
    </row>
    <row r="143" spans="2:15" s="61" customFormat="1" ht="15">
      <c r="B143" s="37">
        <v>17</v>
      </c>
      <c r="C143" s="110" t="s">
        <v>100</v>
      </c>
      <c r="D143" s="67" t="s">
        <v>41</v>
      </c>
      <c r="E143" s="69">
        <f t="shared" si="8"/>
        <v>1896</v>
      </c>
      <c r="F143" s="70">
        <f t="shared" si="11"/>
        <v>1896</v>
      </c>
      <c r="G143" s="59"/>
      <c r="H143" s="60"/>
      <c r="I143" s="50"/>
      <c r="J143" s="49">
        <v>1896</v>
      </c>
      <c r="K143" s="70">
        <f t="shared" si="10"/>
        <v>1896</v>
      </c>
      <c r="L143" s="59"/>
      <c r="M143" s="60"/>
      <c r="N143" s="50"/>
      <c r="O143" s="49">
        <v>1896</v>
      </c>
    </row>
    <row r="144" spans="2:15" s="61" customFormat="1" ht="15">
      <c r="B144" s="37">
        <v>18</v>
      </c>
      <c r="C144" s="110" t="s">
        <v>168</v>
      </c>
      <c r="D144" s="67" t="s">
        <v>14</v>
      </c>
      <c r="E144" s="69"/>
      <c r="F144" s="70"/>
      <c r="G144" s="59"/>
      <c r="H144" s="60"/>
      <c r="I144" s="50"/>
      <c r="J144" s="49"/>
      <c r="K144" s="70">
        <f t="shared" si="10"/>
        <v>1440</v>
      </c>
      <c r="L144" s="59"/>
      <c r="M144" s="60"/>
      <c r="N144" s="50"/>
      <c r="O144" s="49">
        <v>1440</v>
      </c>
    </row>
    <row r="145" spans="2:15" s="61" customFormat="1" ht="15">
      <c r="B145" s="37">
        <v>19</v>
      </c>
      <c r="C145" s="110" t="s">
        <v>112</v>
      </c>
      <c r="D145" s="67" t="s">
        <v>14</v>
      </c>
      <c r="E145" s="69">
        <f t="shared" si="8"/>
        <v>22</v>
      </c>
      <c r="F145" s="70">
        <f t="shared" si="11"/>
        <v>22</v>
      </c>
      <c r="G145" s="59"/>
      <c r="H145" s="60"/>
      <c r="I145" s="50"/>
      <c r="J145" s="49">
        <v>22</v>
      </c>
      <c r="K145" s="70">
        <f t="shared" si="10"/>
        <v>22</v>
      </c>
      <c r="L145" s="59"/>
      <c r="M145" s="60"/>
      <c r="N145" s="50"/>
      <c r="O145" s="49">
        <v>22</v>
      </c>
    </row>
    <row r="146" spans="2:15" ht="16.5" thickBot="1">
      <c r="B146" s="40" t="s">
        <v>12</v>
      </c>
      <c r="C146" s="40" t="s">
        <v>101</v>
      </c>
      <c r="D146" s="38"/>
      <c r="E146" s="40">
        <f>F146</f>
        <v>221635</v>
      </c>
      <c r="F146" s="46">
        <f aca="true" t="shared" si="12" ref="F146:F154">G146+H146+J146+I146</f>
        <v>221635</v>
      </c>
      <c r="G146" s="76">
        <f>SUM(G148:G152)</f>
        <v>100000</v>
      </c>
      <c r="H146" s="77">
        <f>SUM(H147:H152)</f>
        <v>0</v>
      </c>
      <c r="I146" s="73">
        <f>SUM(I147:I152)</f>
        <v>69835</v>
      </c>
      <c r="J146" s="75">
        <f>SUM(J147:J152)</f>
        <v>51800</v>
      </c>
      <c r="K146" s="46">
        <f t="shared" si="10"/>
        <v>217340</v>
      </c>
      <c r="L146" s="76">
        <f>SUM(L148:L152)</f>
        <v>100000</v>
      </c>
      <c r="M146" s="77">
        <f>SUM(M147:M152)</f>
        <v>0</v>
      </c>
      <c r="N146" s="73">
        <f>SUM(N147:N152)</f>
        <v>65540</v>
      </c>
      <c r="O146" s="75">
        <f>SUM(O147:O152)</f>
        <v>51800</v>
      </c>
    </row>
    <row r="147" spans="2:15" s="19" customFormat="1" ht="16.5" thickBot="1">
      <c r="B147" s="37">
        <v>1</v>
      </c>
      <c r="C147" s="112" t="s">
        <v>104</v>
      </c>
      <c r="D147" s="17" t="s">
        <v>17</v>
      </c>
      <c r="E147" s="35">
        <f aca="true" t="shared" si="13" ref="E147:E154">F147</f>
        <v>2781</v>
      </c>
      <c r="F147" s="36">
        <f t="shared" si="12"/>
        <v>2781</v>
      </c>
      <c r="G147" s="26"/>
      <c r="H147" s="27"/>
      <c r="I147" s="19">
        <v>2781</v>
      </c>
      <c r="J147" s="16"/>
      <c r="K147" s="36">
        <f t="shared" si="10"/>
        <v>0</v>
      </c>
      <c r="L147" s="26"/>
      <c r="M147" s="27"/>
      <c r="O147" s="16"/>
    </row>
    <row r="148" spans="2:15" ht="15.75">
      <c r="B148" s="37">
        <v>2</v>
      </c>
      <c r="C148" s="110" t="s">
        <v>102</v>
      </c>
      <c r="D148" s="17" t="s">
        <v>21</v>
      </c>
      <c r="E148" s="35">
        <f t="shared" si="13"/>
        <v>1800</v>
      </c>
      <c r="F148" s="36">
        <f t="shared" si="12"/>
        <v>1800</v>
      </c>
      <c r="G148" s="28"/>
      <c r="H148" s="25"/>
      <c r="I148" s="23"/>
      <c r="J148" s="16">
        <v>1800</v>
      </c>
      <c r="K148" s="36">
        <f t="shared" si="10"/>
        <v>1800</v>
      </c>
      <c r="L148" s="28"/>
      <c r="M148" s="25"/>
      <c r="N148" s="23"/>
      <c r="O148" s="16">
        <v>1800</v>
      </c>
    </row>
    <row r="149" spans="2:15" ht="15.75">
      <c r="B149" s="37">
        <v>3</v>
      </c>
      <c r="C149" s="110" t="s">
        <v>103</v>
      </c>
      <c r="D149" s="17" t="s">
        <v>21</v>
      </c>
      <c r="E149" s="35">
        <f t="shared" si="13"/>
        <v>1514</v>
      </c>
      <c r="F149" s="36">
        <f t="shared" si="12"/>
        <v>1514</v>
      </c>
      <c r="G149" s="28"/>
      <c r="H149" s="25"/>
      <c r="I149" s="23">
        <v>1514</v>
      </c>
      <c r="J149" s="16"/>
      <c r="K149" s="36">
        <f t="shared" si="10"/>
        <v>0</v>
      </c>
      <c r="L149" s="28"/>
      <c r="M149" s="25"/>
      <c r="N149" s="23"/>
      <c r="O149" s="16"/>
    </row>
    <row r="150" spans="2:15" ht="32.25" customHeight="1">
      <c r="B150" s="37">
        <v>4</v>
      </c>
      <c r="C150" s="110" t="s">
        <v>105</v>
      </c>
      <c r="D150" s="17" t="s">
        <v>41</v>
      </c>
      <c r="E150" s="35">
        <f t="shared" si="13"/>
        <v>165540</v>
      </c>
      <c r="F150" s="36">
        <f t="shared" si="12"/>
        <v>165540</v>
      </c>
      <c r="G150" s="28">
        <v>100000</v>
      </c>
      <c r="H150" s="25"/>
      <c r="I150" s="23">
        <v>65540</v>
      </c>
      <c r="J150" s="16"/>
      <c r="K150" s="36">
        <f t="shared" si="10"/>
        <v>165540</v>
      </c>
      <c r="L150" s="28">
        <v>100000</v>
      </c>
      <c r="M150" s="25"/>
      <c r="N150" s="23">
        <v>65540</v>
      </c>
      <c r="O150" s="16"/>
    </row>
    <row r="151" spans="2:15" ht="32.25" customHeight="1" thickBot="1">
      <c r="B151" s="37">
        <v>5</v>
      </c>
      <c r="C151" s="110" t="s">
        <v>107</v>
      </c>
      <c r="D151" s="17" t="s">
        <v>106</v>
      </c>
      <c r="E151" s="35">
        <f t="shared" si="13"/>
        <v>40000</v>
      </c>
      <c r="F151" s="36">
        <f t="shared" si="12"/>
        <v>40000</v>
      </c>
      <c r="G151" s="28"/>
      <c r="H151" s="25"/>
      <c r="I151" s="23"/>
      <c r="J151" s="16">
        <v>40000</v>
      </c>
      <c r="K151" s="36">
        <f t="shared" si="10"/>
        <v>40000</v>
      </c>
      <c r="L151" s="28"/>
      <c r="M151" s="25"/>
      <c r="N151" s="23"/>
      <c r="O151" s="16">
        <v>40000</v>
      </c>
    </row>
    <row r="152" spans="2:15" ht="32.25" customHeight="1">
      <c r="B152" s="89">
        <v>6</v>
      </c>
      <c r="C152" s="113" t="s">
        <v>108</v>
      </c>
      <c r="D152" s="90" t="s">
        <v>106</v>
      </c>
      <c r="E152" s="91">
        <f t="shared" si="13"/>
        <v>10000</v>
      </c>
      <c r="F152" s="92">
        <f t="shared" si="12"/>
        <v>10000</v>
      </c>
      <c r="G152" s="93"/>
      <c r="H152" s="94"/>
      <c r="I152" s="95"/>
      <c r="J152" s="96">
        <v>10000</v>
      </c>
      <c r="K152" s="92">
        <f t="shared" si="10"/>
        <v>10000</v>
      </c>
      <c r="L152" s="93"/>
      <c r="M152" s="94"/>
      <c r="N152" s="95"/>
      <c r="O152" s="96">
        <v>10000</v>
      </c>
    </row>
    <row r="153" spans="2:15" ht="32.25" customHeight="1">
      <c r="B153" s="43" t="s">
        <v>12</v>
      </c>
      <c r="C153" s="44" t="s">
        <v>110</v>
      </c>
      <c r="D153" s="45"/>
      <c r="E153" s="40">
        <f t="shared" si="13"/>
        <v>83976</v>
      </c>
      <c r="F153" s="40">
        <f t="shared" si="12"/>
        <v>83976</v>
      </c>
      <c r="G153" s="97">
        <f>SUM(G154)</f>
        <v>0</v>
      </c>
      <c r="H153" s="56">
        <f>SUM(H154)</f>
        <v>0</v>
      </c>
      <c r="I153" s="56">
        <f>SUM(I154)</f>
        <v>0</v>
      </c>
      <c r="J153" s="56">
        <f>SUM(J154)</f>
        <v>83976</v>
      </c>
      <c r="K153" s="40">
        <f t="shared" si="10"/>
        <v>70000</v>
      </c>
      <c r="L153" s="97">
        <f>SUM(L154)</f>
        <v>0</v>
      </c>
      <c r="M153" s="56">
        <f>SUM(M154)</f>
        <v>0</v>
      </c>
      <c r="N153" s="56">
        <f>SUM(N154)</f>
        <v>0</v>
      </c>
      <c r="O153" s="56">
        <f>SUM(O154)</f>
        <v>70000</v>
      </c>
    </row>
    <row r="154" spans="2:15" ht="32.25" customHeight="1" thickBot="1">
      <c r="B154" s="82">
        <v>1</v>
      </c>
      <c r="C154" s="114" t="s">
        <v>111</v>
      </c>
      <c r="D154" s="83" t="s">
        <v>21</v>
      </c>
      <c r="E154" s="84">
        <f t="shared" si="13"/>
        <v>83976</v>
      </c>
      <c r="F154" s="85">
        <f t="shared" si="12"/>
        <v>83976</v>
      </c>
      <c r="G154" s="86"/>
      <c r="H154" s="87"/>
      <c r="I154" s="88"/>
      <c r="J154" s="87">
        <v>83976</v>
      </c>
      <c r="K154" s="85">
        <f t="shared" si="10"/>
        <v>70000</v>
      </c>
      <c r="L154" s="86"/>
      <c r="M154" s="87"/>
      <c r="N154" s="88"/>
      <c r="O154" s="87">
        <v>70000</v>
      </c>
    </row>
    <row r="155" spans="2:15" ht="16.5" thickBot="1">
      <c r="B155" s="74"/>
      <c r="C155" s="41" t="s">
        <v>3</v>
      </c>
      <c r="D155" s="78"/>
      <c r="E155" s="41">
        <f>F155</f>
        <v>9986458</v>
      </c>
      <c r="F155" s="41">
        <f>G155+H155+I155+J155</f>
        <v>9986458</v>
      </c>
      <c r="G155" s="79">
        <f>G11++G22+G95+G146</f>
        <v>100000</v>
      </c>
      <c r="H155" s="79">
        <f>H11+H126+H22+H95+H146</f>
        <v>3416600</v>
      </c>
      <c r="I155" s="79">
        <f>I11+I78+I22+I95+I146+I81</f>
        <v>2432023</v>
      </c>
      <c r="J155" s="79">
        <f>J11+J81+J22+J95+J146+J126+J153</f>
        <v>4037835</v>
      </c>
      <c r="K155" s="41">
        <f>L155+M155+N155+O155</f>
        <v>10151309</v>
      </c>
      <c r="L155" s="79">
        <f>L11++L22+L95+L146</f>
        <v>100000</v>
      </c>
      <c r="M155" s="79">
        <f>M11+M126+M22+M95+M146</f>
        <v>3416600</v>
      </c>
      <c r="N155" s="79">
        <f>N11+N78+N22+N95+N146+N81</f>
        <v>2552693</v>
      </c>
      <c r="O155" s="79">
        <f>O11+O81+O22+O95+O146+O126+O153</f>
        <v>4082016</v>
      </c>
    </row>
    <row r="156" spans="2:15" ht="15.75">
      <c r="B156" s="11"/>
      <c r="C156" s="12"/>
      <c r="D156" s="13"/>
      <c r="E156" s="12"/>
      <c r="F156" s="12"/>
      <c r="G156" s="128"/>
      <c r="H156" s="128"/>
      <c r="I156" s="129"/>
      <c r="J156" s="130"/>
      <c r="K156" s="12"/>
      <c r="L156" s="128"/>
      <c r="M156" s="128"/>
      <c r="N156" s="129"/>
      <c r="O156" s="130"/>
    </row>
    <row r="157" spans="7:13" ht="12.75">
      <c r="G157" s="131"/>
      <c r="H157" s="131"/>
      <c r="L157" s="131"/>
      <c r="M157" s="131"/>
    </row>
    <row r="158" spans="7:13" ht="12.75">
      <c r="G158" s="132">
        <f>G157-G156</f>
        <v>0</v>
      </c>
      <c r="H158" s="132"/>
      <c r="L158" s="132">
        <f>L157-L156</f>
        <v>0</v>
      </c>
      <c r="M158" s="132"/>
    </row>
  </sheetData>
  <sheetProtection/>
  <mergeCells count="29">
    <mergeCell ref="I8:I9"/>
    <mergeCell ref="I6:J7"/>
    <mergeCell ref="I156:J156"/>
    <mergeCell ref="G157:H157"/>
    <mergeCell ref="G158:H158"/>
    <mergeCell ref="G156:H156"/>
    <mergeCell ref="B3:J3"/>
    <mergeCell ref="G6:H7"/>
    <mergeCell ref="E6:E9"/>
    <mergeCell ref="B6:B9"/>
    <mergeCell ref="C6:C9"/>
    <mergeCell ref="D6:D9"/>
    <mergeCell ref="G8:G9"/>
    <mergeCell ref="H8:H9"/>
    <mergeCell ref="F6:F9"/>
    <mergeCell ref="J8:J9"/>
    <mergeCell ref="L156:M156"/>
    <mergeCell ref="N156:O156"/>
    <mergeCell ref="L157:M157"/>
    <mergeCell ref="L158:M158"/>
    <mergeCell ref="F5:J5"/>
    <mergeCell ref="K5:O5"/>
    <mergeCell ref="N6:O7"/>
    <mergeCell ref="L8:L9"/>
    <mergeCell ref="M8:M9"/>
    <mergeCell ref="N8:N9"/>
    <mergeCell ref="O8:O9"/>
    <mergeCell ref="K6:K9"/>
    <mergeCell ref="L6:M7"/>
  </mergeCells>
  <printOptions/>
  <pageMargins left="0.5511811023622047" right="0.15748031496062992" top="0.7874015748031497" bottom="0.1968503937007874" header="0.5118110236220472" footer="0.5118110236220472"/>
  <pageSetup fitToHeight="0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fss</cp:lastModifiedBy>
  <cp:lastPrinted>2023-08-21T12:14:28Z</cp:lastPrinted>
  <dcterms:created xsi:type="dcterms:W3CDTF">2022-01-14T07:20:22Z</dcterms:created>
  <dcterms:modified xsi:type="dcterms:W3CDTF">2023-12-22T15:08:15Z</dcterms:modified>
  <cp:category/>
  <cp:version/>
  <cp:contentType/>
  <cp:contentStatus/>
</cp:coreProperties>
</file>